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C07485AB-678B-4597-946F-069C0D9DAED7}"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47" i="13" l="1"/>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N48" i="13" l="1"/>
  <c r="P48" i="13"/>
  <c r="Q48" i="13"/>
  <c r="R48" i="13"/>
  <c r="S48" i="13"/>
  <c r="T48" i="13" s="1"/>
  <c r="U48" i="13"/>
  <c r="W48" i="13"/>
  <c r="X48" i="13"/>
  <c r="AA48" i="13"/>
  <c r="AB48" i="13"/>
  <c r="AC48" i="13"/>
  <c r="AD48" i="13"/>
  <c r="AE48" i="13"/>
  <c r="AF48" i="13"/>
  <c r="AG48" i="13"/>
  <c r="AH48" i="13"/>
  <c r="AI48" i="13"/>
  <c r="AJ48" i="13"/>
  <c r="AK48" i="13"/>
  <c r="AL48" i="13"/>
  <c r="Z48" i="13" s="1"/>
  <c r="AM48" i="13"/>
  <c r="AN48" i="13"/>
  <c r="AO48" i="13"/>
  <c r="AP48" i="13"/>
  <c r="AQ48" i="13"/>
  <c r="S49" i="13"/>
  <c r="T49" i="13" s="1"/>
  <c r="N49" i="13"/>
  <c r="P49" i="13"/>
  <c r="Q49" i="13"/>
  <c r="R49" i="13"/>
  <c r="AQ49" i="13" s="1"/>
  <c r="U49" i="13"/>
  <c r="W49" i="13"/>
  <c r="X49" i="13"/>
  <c r="AA49" i="13"/>
  <c r="AB49" i="13"/>
  <c r="AC49" i="13"/>
  <c r="AP49" i="13" s="1"/>
  <c r="AD49" i="13"/>
  <c r="AE49" i="13"/>
  <c r="AF49" i="13"/>
  <c r="AG49" i="13"/>
  <c r="AH49" i="13"/>
  <c r="AI49" i="13"/>
  <c r="AJ49" i="13"/>
  <c r="AK49" i="13"/>
  <c r="AL49" i="13"/>
  <c r="Z49" i="13" s="1"/>
  <c r="AM49" i="13"/>
  <c r="AN49" i="13"/>
  <c r="AO49" i="13"/>
  <c r="A48" i="13"/>
  <c r="A49" i="13"/>
  <c r="AJ47" i="13" l="1"/>
  <c r="AJ46" i="13"/>
  <c r="AJ45" i="13"/>
  <c r="S45" i="13"/>
  <c r="T45" i="13" s="1"/>
  <c r="S42" i="13"/>
  <c r="T42" i="13" s="1"/>
  <c r="S44" i="13"/>
  <c r="T44" i="13" s="1"/>
  <c r="S43" i="13"/>
  <c r="T43" i="13" s="1"/>
  <c r="N42" i="13"/>
  <c r="Q42" i="13"/>
  <c r="R42" i="13"/>
  <c r="U42" i="13"/>
  <c r="W42" i="13"/>
  <c r="X42" i="13"/>
  <c r="AA42" i="13"/>
  <c r="AB42" i="13"/>
  <c r="AC42" i="13"/>
  <c r="AP42" i="13" s="1"/>
  <c r="AD42" i="13"/>
  <c r="AE42" i="13"/>
  <c r="AF42" i="13"/>
  <c r="AH42" i="13"/>
  <c r="AI42" i="13"/>
  <c r="AJ42" i="13"/>
  <c r="AK42" i="13"/>
  <c r="AL42" i="13"/>
  <c r="Z42" i="13" s="1"/>
  <c r="AM42" i="13"/>
  <c r="AN42" i="13"/>
  <c r="AO42" i="13"/>
  <c r="AQ42" i="13"/>
  <c r="N43" i="13"/>
  <c r="Q43" i="13"/>
  <c r="R43" i="13"/>
  <c r="AQ43" i="13" s="1"/>
  <c r="U43" i="13"/>
  <c r="W43" i="13"/>
  <c r="X43" i="13"/>
  <c r="AA43" i="13"/>
  <c r="AB43" i="13"/>
  <c r="AC43" i="13"/>
  <c r="AP43" i="13" s="1"/>
  <c r="AD43" i="13"/>
  <c r="AE43" i="13"/>
  <c r="AF43" i="13"/>
  <c r="AH43" i="13"/>
  <c r="AI43" i="13"/>
  <c r="AJ43" i="13"/>
  <c r="AK43" i="13"/>
  <c r="AL43" i="13"/>
  <c r="Z43" i="13" s="1"/>
  <c r="AM43" i="13"/>
  <c r="AN43" i="13"/>
  <c r="AO43" i="13"/>
  <c r="N44" i="13"/>
  <c r="Q44" i="13"/>
  <c r="R44" i="13"/>
  <c r="AQ44" i="13" s="1"/>
  <c r="U44" i="13"/>
  <c r="W44" i="13"/>
  <c r="X44" i="13"/>
  <c r="AA44" i="13"/>
  <c r="AB44" i="13"/>
  <c r="AC44" i="13"/>
  <c r="AP44" i="13" s="1"/>
  <c r="AD44" i="13"/>
  <c r="AE44" i="13"/>
  <c r="AF44" i="13"/>
  <c r="AH44" i="13"/>
  <c r="AI44" i="13"/>
  <c r="AJ44" i="13"/>
  <c r="AK44" i="13"/>
  <c r="AL44" i="13"/>
  <c r="Z44" i="13" s="1"/>
  <c r="AM44" i="13"/>
  <c r="AN44" i="13"/>
  <c r="AO44" i="13"/>
  <c r="N45" i="13"/>
  <c r="Q45" i="13"/>
  <c r="R45" i="13"/>
  <c r="AQ45" i="13" s="1"/>
  <c r="U45" i="13"/>
  <c r="W45" i="13"/>
  <c r="X45" i="13"/>
  <c r="AA45" i="13"/>
  <c r="AB45" i="13"/>
  <c r="AC45" i="13"/>
  <c r="AP45" i="13" s="1"/>
  <c r="AD45" i="13"/>
  <c r="AE45" i="13"/>
  <c r="AF45" i="13"/>
  <c r="AH45" i="13"/>
  <c r="AI45" i="13"/>
  <c r="AK45" i="13"/>
  <c r="AL45" i="13"/>
  <c r="Z45" i="13" s="1"/>
  <c r="AM45" i="13"/>
  <c r="AN45" i="13"/>
  <c r="AO45" i="13"/>
  <c r="S46" i="13"/>
  <c r="T46" i="13" s="1"/>
  <c r="N46" i="13"/>
  <c r="AI46" i="13" s="1"/>
  <c r="Q46" i="13"/>
  <c r="R46" i="13"/>
  <c r="AQ46" i="13" s="1"/>
  <c r="U46" i="13"/>
  <c r="W46" i="13"/>
  <c r="X46" i="13"/>
  <c r="AA46" i="13"/>
  <c r="AB46" i="13"/>
  <c r="AC46" i="13"/>
  <c r="AP46" i="13" s="1"/>
  <c r="AD46" i="13"/>
  <c r="AE46" i="13"/>
  <c r="AF46" i="13"/>
  <c r="AH46" i="13"/>
  <c r="AK46" i="13"/>
  <c r="AL46" i="13"/>
  <c r="Z46" i="13" s="1"/>
  <c r="AM46" i="13"/>
  <c r="AN46" i="13"/>
  <c r="AO46" i="13"/>
  <c r="S47" i="13"/>
  <c r="T47" i="13" s="1"/>
  <c r="N47" i="13"/>
  <c r="Q47" i="13"/>
  <c r="R47" i="13"/>
  <c r="AQ47" i="13" s="1"/>
  <c r="U47" i="13"/>
  <c r="W47" i="13"/>
  <c r="X47" i="13"/>
  <c r="AA47" i="13"/>
  <c r="AB47" i="13"/>
  <c r="AC47" i="13"/>
  <c r="AP47" i="13" s="1"/>
  <c r="AD47" i="13"/>
  <c r="AE47" i="13"/>
  <c r="AF47" i="13"/>
  <c r="AH47" i="13"/>
  <c r="AI47" i="13"/>
  <c r="AK47" i="13"/>
  <c r="AL47" i="13"/>
  <c r="Z47" i="13" s="1"/>
  <c r="AM47" i="13"/>
  <c r="AN47" i="13"/>
  <c r="AO47" i="13"/>
  <c r="A45" i="13"/>
  <c r="A46" i="13"/>
  <c r="A47" i="13"/>
  <c r="A42" i="13"/>
  <c r="A43" i="13"/>
  <c r="A44" i="13"/>
  <c r="Z23" i="13"/>
  <c r="S41" i="13"/>
  <c r="T41" i="13" s="1"/>
  <c r="S37" i="13"/>
  <c r="T37" i="13" s="1"/>
  <c r="S38" i="13"/>
  <c r="T38" i="13" s="1"/>
  <c r="S34" i="13"/>
  <c r="T34" i="13" s="1"/>
  <c r="AJ36" i="13"/>
  <c r="AJ34" i="13"/>
  <c r="AJ33" i="13"/>
  <c r="N34" i="13"/>
  <c r="Q34" i="13"/>
  <c r="U34" i="13"/>
  <c r="W34" i="13"/>
  <c r="X34" i="13"/>
  <c r="AA34" i="13"/>
  <c r="AB34" i="13"/>
  <c r="AC34" i="13"/>
  <c r="AD34" i="13"/>
  <c r="AE34" i="13"/>
  <c r="AF34" i="13"/>
  <c r="AH34" i="13"/>
  <c r="AI34" i="13"/>
  <c r="AK34" i="13"/>
  <c r="AL34" i="13"/>
  <c r="Z34" i="13" s="1"/>
  <c r="AM34" i="13"/>
  <c r="AN34" i="13"/>
  <c r="AO34" i="13"/>
  <c r="AP34" i="13"/>
  <c r="S35" i="13"/>
  <c r="T35" i="13" s="1"/>
  <c r="N35" i="13"/>
  <c r="Q35" i="13"/>
  <c r="U35" i="13"/>
  <c r="W35" i="13"/>
  <c r="X35" i="13"/>
  <c r="AA35" i="13"/>
  <c r="AB35" i="13"/>
  <c r="AC35" i="13"/>
  <c r="AD35" i="13"/>
  <c r="AE35" i="13"/>
  <c r="AF35" i="13"/>
  <c r="AH35" i="13"/>
  <c r="AI35" i="13"/>
  <c r="AJ35" i="13"/>
  <c r="AK35" i="13"/>
  <c r="AL35" i="13"/>
  <c r="Z35" i="13" s="1"/>
  <c r="AM35" i="13"/>
  <c r="AN35" i="13"/>
  <c r="AO35" i="13"/>
  <c r="AP35" i="13"/>
  <c r="S36" i="13"/>
  <c r="T36" i="13" s="1"/>
  <c r="N36" i="13"/>
  <c r="Q36" i="13"/>
  <c r="U36" i="13"/>
  <c r="W36" i="13"/>
  <c r="X36" i="13"/>
  <c r="AA36" i="13"/>
  <c r="AB36" i="13"/>
  <c r="AC36" i="13"/>
  <c r="AD36" i="13"/>
  <c r="AE36" i="13"/>
  <c r="AF36" i="13"/>
  <c r="AH36" i="13"/>
  <c r="AI36" i="13"/>
  <c r="AK36" i="13"/>
  <c r="AL36" i="13"/>
  <c r="Z36" i="13" s="1"/>
  <c r="AM36" i="13"/>
  <c r="AN36" i="13"/>
  <c r="AO36" i="13"/>
  <c r="AP36" i="13"/>
  <c r="N37" i="13"/>
  <c r="Q37" i="13"/>
  <c r="U37" i="13"/>
  <c r="W37" i="13"/>
  <c r="X37" i="13"/>
  <c r="AA37" i="13"/>
  <c r="AB37" i="13"/>
  <c r="AC37" i="13"/>
  <c r="AD37" i="13"/>
  <c r="AE37" i="13"/>
  <c r="AF37" i="13"/>
  <c r="AH37" i="13"/>
  <c r="AI37" i="13"/>
  <c r="AJ37" i="13"/>
  <c r="AK37" i="13"/>
  <c r="AL37" i="13"/>
  <c r="Z37" i="13" s="1"/>
  <c r="AM37" i="13"/>
  <c r="AN37" i="13"/>
  <c r="AO37" i="13"/>
  <c r="AP37" i="13"/>
  <c r="N38" i="13"/>
  <c r="Q38" i="13"/>
  <c r="U38" i="13"/>
  <c r="W38" i="13"/>
  <c r="X38" i="13"/>
  <c r="AA38" i="13"/>
  <c r="AB38" i="13"/>
  <c r="AC38" i="13"/>
  <c r="AD38" i="13"/>
  <c r="AE38" i="13"/>
  <c r="AF38" i="13"/>
  <c r="AH38" i="13"/>
  <c r="AI38" i="13"/>
  <c r="AJ38" i="13"/>
  <c r="AK38" i="13"/>
  <c r="AL38" i="13"/>
  <c r="Z38" i="13" s="1"/>
  <c r="AM38" i="13"/>
  <c r="AN38" i="13"/>
  <c r="AO38" i="13"/>
  <c r="AP38" i="13"/>
  <c r="S39" i="13"/>
  <c r="T39" i="13" s="1"/>
  <c r="N39" i="13"/>
  <c r="Q39" i="13"/>
  <c r="U39" i="13"/>
  <c r="W39" i="13"/>
  <c r="X39" i="13"/>
  <c r="AA39" i="13"/>
  <c r="AB39" i="13"/>
  <c r="AC39" i="13"/>
  <c r="AD39" i="13"/>
  <c r="AE39" i="13"/>
  <c r="AF39" i="13"/>
  <c r="AH39" i="13"/>
  <c r="AI39" i="13"/>
  <c r="AJ39" i="13"/>
  <c r="AK39" i="13"/>
  <c r="AL39" i="13"/>
  <c r="Z39" i="13" s="1"/>
  <c r="AM39" i="13"/>
  <c r="AN39" i="13"/>
  <c r="AO39" i="13"/>
  <c r="AP39" i="13"/>
  <c r="S40" i="13"/>
  <c r="T40" i="13" s="1"/>
  <c r="N40" i="13"/>
  <c r="Q40" i="13"/>
  <c r="U40" i="13"/>
  <c r="W40" i="13"/>
  <c r="X40" i="13"/>
  <c r="AA40" i="13"/>
  <c r="AB40" i="13"/>
  <c r="AC40" i="13"/>
  <c r="AD40" i="13"/>
  <c r="AE40" i="13"/>
  <c r="AF40" i="13"/>
  <c r="AH40" i="13"/>
  <c r="AI40" i="13"/>
  <c r="AJ40" i="13"/>
  <c r="AK40" i="13"/>
  <c r="AL40" i="13"/>
  <c r="Z40" i="13" s="1"/>
  <c r="AM40" i="13"/>
  <c r="AN40" i="13"/>
  <c r="AO40" i="13"/>
  <c r="AP40" i="13"/>
  <c r="N41" i="13"/>
  <c r="Q41" i="13"/>
  <c r="U41" i="13"/>
  <c r="W41" i="13"/>
  <c r="X41" i="13"/>
  <c r="AA41" i="13"/>
  <c r="AB41" i="13"/>
  <c r="AC41" i="13"/>
  <c r="AD41" i="13"/>
  <c r="AE41" i="13"/>
  <c r="AF41" i="13"/>
  <c r="AH41" i="13"/>
  <c r="AI41" i="13"/>
  <c r="AJ41" i="13"/>
  <c r="AK41" i="13"/>
  <c r="AL41" i="13"/>
  <c r="Z41" i="13" s="1"/>
  <c r="AM41" i="13"/>
  <c r="AN41" i="13"/>
  <c r="AO41" i="13"/>
  <c r="AP41" i="13"/>
  <c r="A34" i="13"/>
  <c r="A35" i="13"/>
  <c r="A36" i="13"/>
  <c r="A37" i="13"/>
  <c r="A38" i="13"/>
  <c r="A39" i="13"/>
  <c r="A40" i="13"/>
  <c r="A41" i="13"/>
  <c r="N32" i="13" l="1"/>
  <c r="Q32" i="13"/>
  <c r="S32" i="13"/>
  <c r="T32" i="13" s="1"/>
  <c r="U32" i="13"/>
  <c r="W32" i="13"/>
  <c r="X32" i="13"/>
  <c r="AA32" i="13"/>
  <c r="AB32" i="13"/>
  <c r="AC32" i="13"/>
  <c r="AD32" i="13"/>
  <c r="AE32" i="13"/>
  <c r="AF32" i="13"/>
  <c r="AH32" i="13"/>
  <c r="AI32" i="13"/>
  <c r="AJ32" i="13"/>
  <c r="AK32" i="13"/>
  <c r="AL32" i="13"/>
  <c r="Z32" i="13" s="1"/>
  <c r="AM32" i="13"/>
  <c r="AN32" i="13"/>
  <c r="AO32" i="13"/>
  <c r="AP32" i="13"/>
  <c r="AK33" i="13" l="1"/>
  <c r="AO33" i="13"/>
  <c r="AN33" i="13"/>
  <c r="AM33" i="13"/>
  <c r="AL33" i="13"/>
  <c r="AH33" i="13"/>
  <c r="AF33" i="13"/>
  <c r="AE33" i="13"/>
  <c r="AD33" i="13"/>
  <c r="AC33" i="13"/>
  <c r="AP33" i="13" s="1"/>
  <c r="AB33" i="13"/>
  <c r="AA33" i="13"/>
  <c r="Z33" i="13"/>
  <c r="X33" i="13"/>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O30" i="13"/>
  <c r="AO31" i="13" s="1"/>
  <c r="AK30" i="13"/>
  <c r="AC30" i="13"/>
  <c r="AC31" i="13" s="1"/>
  <c r="AP31" i="13" s="1"/>
  <c r="X30" i="13"/>
  <c r="X31" i="13" s="1"/>
  <c r="W30" i="13"/>
  <c r="U30" i="13"/>
  <c r="Q30" i="13"/>
  <c r="AI30" i="13"/>
  <c r="S30" i="13"/>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Q29" i="13"/>
  <c r="S29" i="13"/>
  <c r="T29" i="13" s="1"/>
  <c r="A29" i="13"/>
  <c r="S26" i="13"/>
  <c r="T26" i="13" s="1"/>
  <c r="Q26" i="13"/>
  <c r="U26" i="13"/>
  <c r="W26" i="13"/>
  <c r="X26" i="13"/>
  <c r="AA26" i="13"/>
  <c r="AB26" i="13"/>
  <c r="AC26" i="13"/>
  <c r="AD26" i="13"/>
  <c r="AE26" i="13"/>
  <c r="AF26" i="13"/>
  <c r="AH26" i="13"/>
  <c r="AI26" i="13"/>
  <c r="AK26" i="13"/>
  <c r="AL26" i="13"/>
  <c r="Z26" i="13" s="1"/>
  <c r="AM26" i="13"/>
  <c r="AN26" i="13"/>
  <c r="AO26" i="13"/>
  <c r="AP26" i="13"/>
  <c r="S27" i="13"/>
  <c r="T27" i="13" s="1"/>
  <c r="Q27" i="13"/>
  <c r="U27" i="13"/>
  <c r="W27" i="13"/>
  <c r="X27" i="13"/>
  <c r="AA27" i="13"/>
  <c r="AB27" i="13"/>
  <c r="AC27" i="13"/>
  <c r="AD27" i="13"/>
  <c r="AE27" i="13"/>
  <c r="AF27" i="13"/>
  <c r="AH27" i="13"/>
  <c r="AI27" i="13"/>
  <c r="AK27" i="13"/>
  <c r="AL27" i="13"/>
  <c r="Z27" i="13" s="1"/>
  <c r="AM27" i="13"/>
  <c r="AN27" i="13"/>
  <c r="AO27" i="13"/>
  <c r="AP27" i="13"/>
  <c r="S28" i="13"/>
  <c r="T28" i="13" s="1"/>
  <c r="Q28" i="13"/>
  <c r="U28" i="13"/>
  <c r="W28" i="13"/>
  <c r="X28" i="13"/>
  <c r="AA28" i="13"/>
  <c r="AB28" i="13"/>
  <c r="AC28" i="13"/>
  <c r="AD28" i="13"/>
  <c r="AE28" i="13"/>
  <c r="AF28" i="13"/>
  <c r="AH28" i="13"/>
  <c r="AK28" i="13"/>
  <c r="AL28" i="13"/>
  <c r="Z28" i="13" s="1"/>
  <c r="AM28" i="13"/>
  <c r="AN28" i="13"/>
  <c r="AO28" i="13"/>
  <c r="AP28" i="13"/>
  <c r="A28" i="13"/>
  <c r="A27" i="13"/>
  <c r="A26" i="13"/>
  <c r="AL31" i="13" l="1"/>
  <c r="Z31" i="13" s="1"/>
  <c r="Z30" i="13"/>
  <c r="AP30" i="13"/>
  <c r="S24" i="13" l="1"/>
  <c r="T24" i="13" s="1"/>
  <c r="S22" i="13"/>
  <c r="T22" i="13" s="1"/>
  <c r="S21" i="13"/>
  <c r="T21" i="13" s="1"/>
  <c r="S19" i="13"/>
  <c r="T19" i="13" s="1"/>
  <c r="S18" i="13"/>
  <c r="T18" i="13" s="1"/>
  <c r="S17" i="13"/>
  <c r="T17" i="13" s="1"/>
  <c r="S15" i="13"/>
  <c r="T15"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6" i="13"/>
  <c r="T16" i="13" s="1"/>
  <c r="S20" i="13"/>
  <c r="T20"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R27" i="13" l="1"/>
  <c r="AQ26" i="13"/>
  <c r="AQ15" i="13"/>
  <c r="AC18" i="13"/>
  <c r="AP17" i="13"/>
  <c r="AP16" i="13"/>
  <c r="AL8" i="13"/>
  <c r="Z7" i="13"/>
  <c r="AQ27" i="13" l="1"/>
  <c r="R28" i="13"/>
  <c r="AQ16" i="13"/>
  <c r="AP18" i="13"/>
  <c r="AC19" i="13"/>
  <c r="Z8" i="13"/>
  <c r="AL9" i="13"/>
  <c r="AQ28" i="13" l="1"/>
  <c r="R29" i="13"/>
  <c r="AQ17" i="13"/>
  <c r="AP19" i="13"/>
  <c r="AC20" i="13"/>
  <c r="AL10" i="13"/>
  <c r="Z9" i="13"/>
  <c r="R30" i="13" l="1"/>
  <c r="AQ29" i="13"/>
  <c r="AQ18" i="13"/>
  <c r="AC21" i="13"/>
  <c r="AP20" i="13"/>
  <c r="AL11" i="13"/>
  <c r="Z10" i="13"/>
  <c r="AQ30" i="13" l="1"/>
  <c r="R31" i="13"/>
  <c r="AQ19" i="13"/>
  <c r="AC22" i="13"/>
  <c r="AP21" i="13"/>
  <c r="Z11" i="13"/>
  <c r="AL12" i="13"/>
  <c r="AQ31" i="13" l="1"/>
  <c r="R32" i="13"/>
  <c r="AQ20" i="13"/>
  <c r="AP22" i="13"/>
  <c r="AC23" i="13"/>
  <c r="Z12" i="13"/>
  <c r="AL13" i="13"/>
  <c r="AQ32" i="13" l="1"/>
  <c r="R33" i="13"/>
  <c r="AQ21" i="13"/>
  <c r="AP23" i="13"/>
  <c r="AC24" i="13"/>
  <c r="AL14" i="13"/>
  <c r="Z14" i="13" s="1"/>
  <c r="Z13" i="13"/>
  <c r="AQ33" i="13" l="1"/>
  <c r="R34" i="13"/>
  <c r="AQ22" i="13"/>
  <c r="AC25" i="13"/>
  <c r="AP25" i="13" s="1"/>
  <c r="AP24" i="13"/>
  <c r="R35" i="13" l="1"/>
  <c r="AQ34" i="13"/>
  <c r="AQ23" i="13"/>
  <c r="AQ35" i="13" l="1"/>
  <c r="R36" i="13"/>
  <c r="AQ25" i="13"/>
  <c r="AQ24" i="13"/>
  <c r="AQ36" i="13" l="1"/>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Q37" i="13" l="1"/>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38" i="13" l="1"/>
  <c r="R39"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Q39" i="13" l="1"/>
  <c r="R40" i="13"/>
  <c r="Q4" i="13"/>
  <c r="AQ40" i="13" l="1"/>
  <c r="R41" i="13"/>
  <c r="AQ41" i="13" s="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4" i="13"/>
  <c r="AG25" i="13" l="1"/>
  <c r="P26" i="13"/>
  <c r="AG26" i="13" l="1"/>
  <c r="P27" i="13"/>
  <c r="AG27" i="13" l="1"/>
  <c r="P28" i="13"/>
  <c r="AG28" i="13" l="1"/>
  <c r="P29" i="13"/>
  <c r="AG29" i="13" l="1"/>
  <c r="P30" i="13"/>
  <c r="P31" i="13" l="1"/>
  <c r="AG30" i="13"/>
  <c r="AG31" i="13" l="1"/>
  <c r="P32" i="13"/>
  <c r="AG32" i="13" l="1"/>
  <c r="P33" i="13"/>
  <c r="AG33" i="13" l="1"/>
  <c r="P34" i="13"/>
  <c r="AG34" i="13" l="1"/>
  <c r="P35" i="13"/>
  <c r="AG35" i="13" l="1"/>
  <c r="P36" i="13"/>
  <c r="AG36" i="13" l="1"/>
  <c r="P37" i="13"/>
  <c r="AG37" i="13" l="1"/>
  <c r="P38" i="13"/>
  <c r="AG38" i="13" l="1"/>
  <c r="P39" i="13"/>
  <c r="AG39" i="13" l="1"/>
  <c r="P40" i="13"/>
  <c r="AG40" i="13" l="1"/>
  <c r="P41" i="13"/>
  <c r="AG41" i="13" l="1"/>
  <c r="P42" i="13"/>
  <c r="AG42" i="13" l="1"/>
  <c r="P43" i="13"/>
  <c r="AG43" i="13" l="1"/>
  <c r="P44" i="13"/>
  <c r="P45" i="13" l="1"/>
  <c r="AG44" i="13"/>
  <c r="P46" i="13" l="1"/>
  <c r="AG45" i="13"/>
  <c r="AG46" i="13" l="1"/>
  <c r="P47" i="13"/>
  <c r="AG4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<sst xmlns="http://schemas.openxmlformats.org/spreadsheetml/2006/main" count="54985" uniqueCount="13849">
  <si>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</si>
  <si>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</si>
  <si>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</si>
  <si>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</si>
  <si>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</si>
  <si>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</si>
  <si>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</si>
  <si>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</si>
  <si>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</si>
  <si>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</si>
  <si>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</si>
  <si>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</si>
  <si>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</si>
  <si>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</si>
  <si>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</si>
  <si>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</si>
  <si>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</si>
  <si>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</si>
  <si>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</si>
  <si>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</si>
  <si>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</si>
  <si>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</si>
  <si>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</si>
  <si>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</si>
  <si>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</si>
  <si>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</si>
  <si>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</si>
  <si>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</si>
  <si>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</si>
  <si>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</si>
  <si>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</si>
  <si>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</si>
  <si>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</si>
  <si>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</si>
  <si>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</si>
  <si>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</si>
  <si>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</si>
  <si>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</si>
  <si>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</si>
  <si>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</si>
  <si>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</si>
  <si>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</si>
  <si>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</si>
  <si>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</si>
  <si>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</si>
  <si>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</si>
  <si>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</si>
  <si>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</si>
  <si>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</si>
  <si>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</si>
  <si>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</si>
  <si>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</si>
  <si>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</si>
  <si>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</si>
  <si>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</si>
  <si>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</si>
  <si>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</si>
  <si>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</si>
  <si>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</si>
  <si>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</si>
  <si>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</si>
  <si>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</si>
  <si>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</si>
  <si>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</si>
  <si>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</si>
  <si>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</si>
  <si>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</si>
  <si>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</si>
  <si>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</si>
  <si>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</si>
  <si>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</si>
  <si>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</si>
  <si>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</si>
  <si>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</si>
  <si>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</si>
  <si>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</si>
  <si>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</si>
  <si>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</si>
  <si>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</si>
  <si>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</si>
  <si>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</si>
  <si>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</si>
  <si>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</si>
  <si>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</si>
  <si>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</si>
  <si>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</si>
  <si>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</si>
  <si>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</si>
  <si>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</si>
  <si>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</si>
  <si>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</si>
  <si>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</si>
  <si>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</si>
  <si>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</si>
  <si>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</si>
  <si>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</si>
  <si>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</si>
  <si>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</si>
  <si>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</si>
  <si>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</si>
  <si>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</si>
  <si>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</si>
  <si>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</si>
  <si>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</si>
  <si>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</si>
  <si>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</si>
  <si>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</si>
  <si>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</si>
  <si>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</si>
  <si>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</si>
  <si>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</si>
  <si>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</si>
  <si>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</si>
  <si>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</si>
  <si>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</si>
  <si>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</si>
  <si>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</si>
  <si>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</si>
  <si>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</si>
  <si>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</si>
  <si>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</si>
  <si>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</si>
  <si>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</si>
  <si>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</si>
  <si>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</si>
  <si>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</si>
  <si>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</si>
  <si>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</si>
  <si>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</si>
  <si>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</si>
  <si>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</si>
  <si>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</si>
  <si>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</si>
  <si>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</si>
  <si>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</si>
  <si>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</si>
  <si>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</si>
  <si>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</si>
  <si>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</si>
  <si>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</si>
  <si>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</si>
  <si>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</si>
  <si>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</si>
  <si>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</si>
  <si>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</si>
  <si>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</si>
  <si>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</si>
  <si>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</si>
  <si>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</si>
  <si>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</si>
  <si>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</si>
  <si>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</si>
  <si>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</si>
  <si>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</si>
  <si>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</si>
  <si>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</si>
  <si>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</si>
  <si>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</si>
  <si>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</si>
  <si>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</si>
  <si>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</si>
  <si>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</si>
  <si>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</si>
  <si>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</si>
  <si>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</si>
  <si>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</si>
  <si>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</si>
  <si>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</si>
  <si>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</si>
  <si>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</si>
  <si>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</si>
  <si>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</si>
  <si>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</si>
  <si>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</si>
  <si>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</si>
  <si>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</si>
  <si>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</si>
  <si>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</si>
  <si>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</si>
  <si>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</si>
  <si>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</si>
  <si>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</si>
  <si>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</si>
  <si>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</si>
  <si>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</si>
  <si>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</si>
  <si>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</si>
  <si>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</si>
  <si>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</si>
  <si>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</si>
  <si>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</si>
  <si>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</si>
  <si>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</si>
  <si>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</si>
  <si>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</si>
  <si>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</si>
  <si>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</si>
  <si>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</si>
  <si>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</si>
  <si>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</si>
  <si>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</si>
  <si>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</si>
  <si>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</si>
  <si>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</si>
  <si>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</si>
  <si>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</si>
  <si>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</si>
  <si>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</si>
  <si>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</si>
  <si>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</si>
  <si>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</si>
  <si>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</si>
  <si>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</si>
  <si>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</si>
  <si>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</si>
  <si>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</si>
  <si>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</si>
  <si>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</si>
  <si>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</si>
  <si>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</si>
  <si>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</si>
  <si>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</si>
  <si>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</si>
  <si>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</si>
  <si>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</si>
  <si>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</si>
  <si>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</si>
  <si>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</si>
  <si>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</si>
  <si>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</si>
  <si>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</si>
  <si>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</si>
  <si>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</si>
  <si>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</si>
  <si>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</si>
  <si>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</si>
  <si>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</si>
  <si>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</si>
  <si>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</si>
  <si>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</si>
  <si>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</si>
  <si>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</si>
  <si>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</si>
  <si>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</si>
  <si>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</si>
  <si>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</si>
  <si>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</si>
  <si>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</si>
  <si>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</si>
  <si>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</si>
  <si>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</si>
  <si>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</si>
  <si>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</si>
  <si>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</si>
  <si>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</si>
  <si>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</si>
  <si>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</si>
  <si>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</si>
  <si>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</si>
  <si>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</si>
  <si>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</si>
  <si>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</si>
  <si>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</si>
  <si>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</si>
  <si>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</si>
  <si>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</si>
  <si>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</si>
  <si>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</si>
  <si>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</si>
  <si>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</si>
  <si>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</si>
  <si>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</si>
  <si>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</si>
  <si>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</si>
  <si>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</si>
  <si>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</si>
  <si>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</si>
  <si>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</si>
  <si>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</si>
  <si>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</si>
  <si>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</si>
  <si>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</si>
  <si>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</si>
  <si>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</si>
  <si>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</si>
  <si>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</si>
  <si>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</si>
  <si>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</si>
  <si>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</si>
  <si>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</si>
  <si>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</si>
  <si>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</si>
  <si>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</si>
  <si>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</si>
  <si>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</si>
  <si>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</si>
  <si>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</si>
  <si>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</si>
  <si>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</si>
  <si>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</si>
  <si>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</si>
  <si>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</si>
  <si>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</si>
  <si>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</si>
  <si>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</si>
  <si>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</si>
  <si>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</si>
  <si>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</si>
  <si>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</si>
  <si>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</si>
  <si>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</si>
  <si>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</si>
  <si>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</si>
  <si>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</si>
  <si>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</si>
  <si>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</si>
  <si>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</si>
  <si>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</si>
  <si>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</si>
  <si>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</si>
  <si>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</si>
  <si>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</si>
  <si>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</si>
  <si>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</si>
  <si>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</si>
  <si>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</si>
  <si>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</si>
  <si>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</si>
  <si>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</si>
  <si>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</si>
  <si>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</si>
  <si>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</si>
  <si>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</si>
  <si>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</si>
  <si>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</si>
  <si>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</si>
  <si>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</si>
  <si>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</si>
  <si>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</si>
  <si>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</si>
  <si>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</si>
  <si>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</si>
  <si>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</si>
  <si>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</si>
  <si>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</si>
  <si>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</si>
  <si>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</si>
  <si>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</si>
  <si>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</si>
  <si>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</si>
  <si>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</si>
  <si>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</si>
  <si>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</si>
  <si>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</si>
  <si>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</si>
  <si>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</si>
  <si>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</si>
  <si>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</si>
  <si>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</si>
  <si>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</si>
  <si>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</si>
  <si>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</si>
  <si>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</si>
  <si>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</si>
  <si>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</si>
  <si>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</si>
  <si>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</si>
  <si>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</si>
  <si>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</si>
  <si>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</si>
  <si>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</si>
  <si>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</si>
  <si>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</si>
  <si>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</si>
  <si>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</si>
  <si>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</si>
  <si>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</si>
  <si>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</si>
  <si>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</si>
  <si>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</si>
  <si>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</si>
  <si>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</si>
  <si>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</si>
  <si>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</si>
  <si>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</si>
  <si>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</si>
  <si>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</si>
  <si>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</si>
  <si>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</si>
  <si>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</si>
  <si>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</si>
  <si>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</si>
  <si>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</si>
  <si>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</si>
  <si>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</si>
  <si>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</si>
  <si>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</si>
  <si>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</si>
  <si>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</si>
  <si>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</si>
  <si>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</si>
  <si>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</si>
  <si>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</si>
  <si>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</si>
  <si>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</si>
  <si>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</si>
  <si>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</si>
  <si>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</si>
  <si>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</si>
  <si>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</si>
  <si>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</si>
  <si>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</si>
  <si>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</si>
  <si>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</si>
  <si>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</si>
  <si>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</si>
  <si>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</si>
  <si>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</si>
  <si>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</si>
  <si>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</si>
  <si>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</si>
  <si>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</si>
  <si>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</si>
  <si>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</si>
  <si>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</si>
  <si>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</si>
  <si>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</si>
  <si>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</si>
  <si>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</si>
  <si>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</si>
  <si>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</si>
  <si>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</si>
  <si>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</si>
  <si>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</si>
  <si>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</si>
  <si>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</si>
  <si>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</si>
  <si>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</si>
  <si>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</si>
  <si>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</si>
  <si>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</si>
  <si>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</si>
  <si>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</si>
  <si>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</si>
  <si>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</si>
  <si>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</si>
  <si>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</si>
  <si>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</si>
  <si>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</si>
  <si>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</si>
  <si>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</si>
  <si>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</si>
  <si>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</si>
  <si>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</si>
  <si>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</si>
  <si>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</si>
  <si>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</si>
  <si>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</si>
  <si>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</si>
  <si>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</si>
  <si>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</si>
  <si>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</si>
  <si>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</si>
  <si>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</si>
  <si>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</si>
  <si>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</si>
  <si>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</si>
  <si>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</si>
  <si>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</si>
  <si>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</si>
  <si>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</si>
  <si>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</si>
  <si>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</si>
  <si>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</si>
  <si>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</si>
  <si>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</si>
  <si>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</si>
  <si>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</si>
  <si>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</si>
  <si>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</si>
  <si>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</si>
  <si>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</si>
  <si>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</si>
  <si>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</si>
  <si>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</si>
  <si>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</si>
  <si>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</si>
  <si>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</si>
  <si>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</si>
  <si>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</si>
  <si>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</si>
  <si>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</si>
  <si>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</si>
  <si>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</si>
  <si>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</si>
  <si>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</si>
  <si>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</si>
  <si>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</si>
  <si>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</si>
  <si>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</si>
  <si>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</si>
  <si>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</si>
  <si>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</si>
  <si>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</si>
  <si>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</si>
  <si>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</si>
  <si>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</si>
  <si>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</si>
  <si>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</si>
  <si>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</si>
  <si>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</si>
  <si>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</si>
  <si>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</si>
  <si>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</si>
  <si>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</si>
  <si>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</si>
  <si>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</si>
  <si>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</si>
  <si>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</si>
  <si>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</si>
  <si>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</si>
  <si>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</si>
  <si>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</si>
  <si>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</si>
  <si>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</si>
  <si>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</si>
  <si>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</si>
  <si>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</si>
  <si>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</si>
  <si>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</si>
  <si>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</si>
  <si>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</si>
  <si>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</si>
  <si>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</si>
  <si>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</si>
  <si>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</si>
  <si>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</si>
  <si>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</si>
  <si>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</si>
  <si>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</si>
  <si>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</si>
  <si>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</si>
  <si>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</si>
  <si>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</si>
  <si>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</si>
  <si>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</si>
  <si>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</si>
  <si>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</si>
  <si>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</si>
  <si>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</si>
  <si>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</si>
  <si>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</si>
  <si>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</si>
  <si>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</si>
  <si>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</si>
  <si>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</si>
  <si>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</si>
  <si>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</si>
  <si>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</si>
  <si>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</si>
  <si>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</si>
  <si>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</si>
  <si>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</si>
  <si>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</si>
  <si>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</si>
  <si>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</si>
  <si>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</si>
  <si>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</si>
  <si>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</si>
  <si>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</si>
  <si>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</si>
  <si>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</si>
  <si>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</si>
  <si>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</si>
  <si>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</si>
  <si>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</si>
  <si>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</si>
  <si>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</si>
  <si>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</si>
  <si>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</si>
  <si>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</si>
  <si>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</si>
  <si>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</si>
  <si>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</si>
  <si>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</si>
  <si>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</si>
  <si>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</si>
  <si>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</si>
  <si>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</si>
  <si>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</si>
  <si>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</si>
  <si>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</si>
  <si>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</si>
  <si>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</si>
  <si>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</si>
  <si>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</si>
  <si>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</si>
  <si>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</si>
  <si>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</si>
  <si>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</si>
  <si>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</si>
  <si>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</si>
  <si>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</si>
  <si>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</si>
  <si>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</si>
  <si>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</si>
  <si>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</si>
  <si>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</si>
  <si>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</si>
  <si>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</si>
  <si>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</si>
  <si>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</si>
  <si>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</si>
  <si>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</si>
  <si>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</si>
  <si>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</si>
  <si>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</si>
  <si>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</si>
  <si>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</si>
  <si>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</si>
  <si>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</si>
  <si>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</si>
  <si>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</si>
  <si>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</si>
  <si>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</si>
  <si>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</si>
  <si>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</si>
  <si>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</si>
  <si>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</si>
  <si>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</si>
  <si>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</si>
  <si>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</si>
  <si>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</si>
  <si>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</si>
  <si>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</si>
  <si>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</si>
  <si>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</si>
  <si>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</si>
  <si>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</si>
  <si>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</si>
  <si>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</si>
  <si>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</si>
  <si>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</si>
  <si>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</si>
  <si>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</si>
  <si>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</si>
  <si>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</si>
  <si>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</si>
  <si>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</si>
  <si>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</si>
  <si>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</si>
  <si>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</si>
  <si>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</si>
  <si>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</si>
  <si>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</si>
  <si>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</si>
  <si>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</si>
  <si>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</si>
  <si>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</si>
  <si>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</si>
  <si>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</si>
  <si>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</si>
  <si>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</si>
  <si>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</si>
  <si>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</si>
  <si>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</si>
  <si>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</si>
  <si>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</si>
  <si>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</si>
  <si>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</si>
  <si>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</si>
  <si>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</si>
  <si>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</si>
  <si>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</si>
  <si>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</si>
  <si>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</si>
  <si>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</si>
  <si>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</si>
  <si>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</si>
  <si>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</si>
  <si>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</si>
  <si>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</si>
  <si>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</si>
  <si>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</si>
  <si>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</si>
  <si>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</si>
  <si>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</si>
  <si>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</si>
  <si>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</si>
  <si>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</si>
  <si>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</si>
  <si>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</si>
  <si>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</si>
  <si>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</si>
  <si>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</si>
  <si>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</si>
  <si>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</si>
  <si>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</si>
  <si>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</si>
  <si>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</si>
  <si>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</si>
  <si>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</si>
  <si>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</si>
  <si>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</si>
  <si>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</si>
  <si>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</si>
  <si>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</si>
  <si>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</si>
  <si>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</si>
  <si>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</si>
  <si>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</si>
  <si>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</si>
  <si>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</si>
  <si>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</si>
  <si>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</si>
  <si>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</si>
  <si>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</si>
  <si>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</si>
  <si>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</si>
  <si>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</si>
  <si>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</si>
  <si>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</si>
  <si>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</si>
  <si>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</si>
  <si>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</si>
  <si>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</si>
  <si>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</si>
  <si>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</si>
  <si>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</si>
  <si>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</si>
  <si>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</si>
  <si>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</si>
  <si>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</si>
  <si>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</si>
  <si>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</si>
  <si>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</si>
  <si>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</si>
  <si>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</si>
  <si>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</si>
  <si>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</si>
  <si>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</si>
  <si>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</si>
  <si>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</si>
  <si>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</si>
  <si>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</si>
  <si>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</si>
  <si>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</si>
  <si>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</si>
  <si>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</si>
  <si>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</si>
  <si>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</si>
  <si>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</si>
  <si>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</si>
  <si>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</si>
  <si>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</si>
  <si>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</si>
  <si>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</si>
  <si>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</si>
  <si>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</si>
  <si>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</si>
  <si>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</si>
  <si>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</si>
  <si>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</si>
  <si>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</si>
  <si>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</si>
  <si>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</si>
  <si>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</si>
  <si>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</si>
  <si>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</si>
  <si>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</si>
  <si>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</si>
  <si>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</si>
  <si>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</si>
  <si>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</si>
  <si>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</si>
  <si>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</si>
  <si>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</si>
  <si>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</si>
  <si>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</si>
  <si>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</si>
  <si>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</si>
  <si>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</si>
  <si>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</si>
  <si>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</si>
  <si>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</si>
  <si>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</si>
  <si>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</si>
  <si>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</si>
  <si>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</si>
  <si>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</si>
  <si>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</si>
  <si>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</si>
  <si>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</si>
  <si>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</si>
  <si>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</si>
  <si>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</si>
  <si>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</si>
  <si>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</si>
  <si>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</si>
  <si>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</si>
  <si>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</si>
  <si>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</si>
  <si>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</si>
  <si>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</si>
  <si>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</si>
  <si>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</si>
  <si>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</si>
  <si>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</si>
  <si>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</si>
  <si>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</si>
  <si>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</si>
  <si>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</si>
  <si>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</si>
  <si>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</si>
  <si>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</si>
  <si>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</si>
  <si>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</si>
  <si>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</si>
  <si>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</si>
  <si>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</si>
  <si>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</si>
  <si>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</si>
  <si>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</si>
  <si>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</si>
  <si>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</si>
  <si>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</si>
  <si>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</si>
  <si>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</si>
  <si>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</si>
  <si>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</si>
  <si>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</si>
  <si>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</si>
  <si>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</si>
  <si>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</si>
  <si>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</si>
  <si>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</si>
  <si>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</si>
  <si>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</si>
  <si>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</si>
  <si>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</si>
  <si>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</si>
  <si>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</si>
  <si>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</si>
  <si>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</si>
  <si>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</si>
  <si>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</si>
  <si>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</si>
  <si>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</si>
  <si>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</si>
  <si>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</si>
  <si>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</si>
  <si>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</si>
  <si>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</si>
  <si>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</si>
  <si>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</si>
  <si>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</si>
  <si>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</si>
  <si>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</si>
  <si>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</si>
  <si>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</si>
  <si>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</si>
  <si>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</si>
  <si>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</si>
  <si>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</si>
  <si>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</si>
  <si>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</si>
  <si>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</si>
  <si>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</si>
  <si>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</si>
  <si>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</si>
  <si>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</si>
  <si>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</si>
  <si>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</si>
  <si>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</si>
  <si>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</si>
  <si>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</si>
  <si>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</si>
  <si>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</si>
  <si>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</si>
  <si>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</si>
  <si>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</si>
  <si>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</si>
  <si>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</si>
  <si>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</si>
  <si>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</si>
  <si>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</si>
  <si>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</si>
  <si>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</si>
  <si>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</si>
  <si>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</si>
  <si>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</si>
  <si>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</si>
  <si>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</si>
  <si>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</si>
  <si>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</si>
  <si>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</si>
  <si>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</si>
  <si>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</si>
  <si>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</si>
  <si>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</si>
  <si>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</si>
  <si>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</si>
  <si>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</si>
  <si>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</si>
  <si>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</si>
  <si>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</si>
  <si>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</si>
  <si>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</si>
  <si>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</si>
  <si>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</si>
  <si>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</si>
  <si>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</si>
  <si>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</si>
  <si>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</si>
  <si>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</si>
  <si>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</si>
  <si>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</si>
  <si>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</si>
  <si>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</si>
  <si>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</si>
  <si>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</si>
  <si>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</si>
  <si>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</si>
  <si>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</si>
  <si>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</si>
  <si>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</si>
  <si>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</si>
  <si>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</si>
  <si>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</si>
  <si>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</si>
  <si>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</si>
  <si>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</si>
  <si>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</si>
  <si>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</si>
  <si>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</si>
  <si>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</si>
  <si>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</si>
  <si>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</si>
  <si>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</si>
  <si>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</si>
  <si>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</si>
  <si>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</si>
  <si>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</si>
  <si>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</si>
  <si>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</si>
  <si>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</si>
  <si>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</si>
  <si>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</si>
  <si>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</si>
  <si>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</si>
  <si>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</si>
  <si>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</si>
  <si>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</si>
  <si>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</si>
  <si>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</si>
  <si>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</si>
  <si>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</si>
  <si>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</si>
  <si>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</si>
  <si>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</si>
  <si>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</si>
  <si>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</si>
  <si>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</si>
  <si>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</si>
  <si>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</si>
  <si>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</si>
  <si>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</si>
  <si>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</si>
  <si>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</si>
  <si>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</si>
  <si>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</si>
  <si>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</si>
  <si>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</si>
  <si>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</si>
  <si>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</si>
  <si>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</si>
  <si>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</si>
  <si>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</si>
  <si>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</si>
  <si>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</si>
  <si>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</si>
  <si>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</si>
  <si>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</si>
  <si>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</si>
  <si>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</si>
  <si>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</si>
  <si>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</si>
  <si>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</si>
  <si>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</si>
  <si>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</si>
  <si>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</si>
  <si>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</si>
  <si>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</si>
  <si>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</si>
  <si>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</si>
  <si>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</si>
  <si>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</si>
  <si>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</si>
  <si>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</si>
  <si>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</si>
  <si>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</si>
  <si>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</si>
  <si>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</si>
  <si>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</si>
  <si>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</si>
  <si>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</si>
  <si>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</si>
  <si>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</si>
  <si>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</si>
  <si>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</si>
  <si>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</si>
  <si>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</si>
  <si>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</si>
  <si>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</si>
  <si>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</si>
  <si>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</si>
  <si>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</si>
  <si>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</si>
  <si>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</si>
  <si>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</si>
  <si>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</si>
  <si>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</si>
  <si>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</si>
  <si>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</si>
  <si>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</si>
  <si>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</si>
  <si>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</si>
  <si>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</si>
  <si>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</si>
  <si>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</si>
  <si>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</si>
  <si>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</si>
  <si>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</si>
  <si>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</si>
  <si>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</si>
  <si>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</si>
  <si>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</si>
  <si>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</si>
  <si>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</si>
  <si>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</si>
  <si>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</si>
  <si>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</si>
  <si>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</si>
  <si>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</si>
  <si>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</si>
  <si>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</si>
  <si>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</si>
  <si>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</si>
  <si>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</si>
  <si>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</si>
  <si>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</si>
  <si>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</si>
  <si>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</si>
  <si>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</si>
  <si>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</si>
  <si>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</si>
  <si>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</si>
  <si>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</si>
  <si>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</si>
  <si>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</si>
  <si>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</si>
  <si>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</si>
  <si>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</si>
  <si>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</si>
  <si>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</si>
  <si>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</si>
  <si>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</si>
  <si>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</si>
  <si>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</si>
  <si>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</si>
  <si>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</si>
  <si>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</si>
  <si>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</si>
  <si>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</si>
  <si>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</si>
  <si>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</si>
  <si>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</si>
  <si>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</si>
  <si>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</si>
  <si>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</si>
  <si>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</si>
  <si>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</si>
  <si>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</si>
  <si>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</si>
  <si>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</si>
  <si>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</si>
  <si>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</si>
  <si>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</si>
  <si>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</si>
  <si>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</si>
  <si>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</si>
  <si>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</si>
  <si>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</si>
  <si>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</si>
  <si>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</si>
  <si>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</si>
  <si>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</si>
  <si>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</si>
  <si>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</si>
  <si>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</si>
  <si>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</si>
  <si>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</si>
  <si>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</si>
  <si>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</si>
  <si>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</si>
  <si>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</si>
  <si>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</si>
  <si>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</si>
  <si>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</si>
  <si>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</si>
  <si>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</si>
  <si>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</si>
  <si>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</si>
  <si>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</si>
  <si>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</si>
  <si>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</si>
  <si>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</si>
  <si>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</si>
  <si>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</si>
  <si>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</si>
  <si>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</si>
  <si>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</si>
  <si>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</si>
  <si>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</si>
  <si>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</si>
  <si>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</si>
  <si>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</si>
  <si>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</si>
  <si>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</si>
  <si>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</si>
  <si>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</si>
  <si>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</si>
  <si>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</si>
  <si>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</si>
  <si>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</si>
  <si>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</si>
  <si>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</si>
  <si>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</si>
  <si>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</si>
  <si>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</si>
  <si>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</si>
  <si>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</si>
  <si>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</si>
  <si>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</si>
  <si>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</si>
  <si>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</si>
  <si>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</si>
  <si>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</si>
  <si>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</si>
  <si>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</si>
  <si>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</si>
  <si>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</si>
  <si>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</si>
  <si>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</si>
  <si>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</si>
  <si>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</si>
  <si>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</si>
  <si>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</si>
  <si>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</si>
  <si>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</si>
  <si>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</si>
  <si>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</si>
  <si>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</si>
  <si>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</si>
  <si>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</si>
  <si>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</si>
  <si>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</si>
  <si>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</si>
  <si>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</si>
  <si>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</si>
  <si>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</si>
  <si>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</si>
  <si>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</si>
  <si>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</si>
  <si>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</si>
  <si>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</si>
  <si>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</si>
  <si>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</si>
  <si>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</si>
  <si>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</si>
  <si>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</si>
  <si>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</si>
  <si>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</si>
  <si>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</si>
  <si>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</si>
  <si>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</si>
  <si>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</si>
  <si>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</si>
  <si>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</si>
  <si>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</si>
  <si>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</si>
  <si>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</si>
  <si>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</si>
  <si>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</si>
  <si>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</si>
  <si>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</si>
  <si>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</si>
  <si>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</si>
  <si>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</si>
  <si>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</si>
  <si>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</si>
  <si>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</si>
  <si>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</si>
  <si>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</si>
  <si>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</si>
  <si>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</si>
  <si>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</si>
  <si>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</si>
  <si>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</si>
  <si>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</si>
  <si>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</si>
  <si>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</si>
  <si>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</si>
  <si>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</si>
  <si>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</si>
  <si>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</si>
  <si>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</si>
  <si>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</si>
  <si>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</si>
  <si>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</si>
  <si>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</si>
  <si>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</si>
  <si>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</si>
  <si>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</si>
  <si>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</si>
  <si>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</si>
  <si>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</si>
  <si>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</si>
  <si>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</si>
  <si>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</si>
  <si>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</si>
  <si>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</si>
  <si>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</si>
  <si>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</si>
  <si>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</si>
  <si>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</si>
  <si>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</si>
  <si>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</si>
  <si>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</si>
  <si>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</si>
  <si>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</si>
  <si>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</si>
  <si>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</si>
  <si>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</si>
  <si>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</si>
  <si>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</si>
  <si>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</si>
  <si>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</si>
  <si>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</si>
  <si>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</si>
  <si>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</si>
  <si>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</si>
  <si>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</si>
  <si>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</si>
  <si>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</si>
  <si>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</si>
  <si>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</si>
  <si>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</si>
  <si>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</si>
  <si>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</si>
  <si>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</si>
  <si>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</si>
  <si>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</si>
  <si>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</si>
  <si>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</si>
  <si>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</si>
  <si>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</si>
  <si>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</si>
  <si>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</si>
  <si>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</si>
  <si>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</si>
  <si>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</si>
  <si>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</si>
  <si>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</si>
  <si>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</si>
  <si>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</si>
  <si>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</si>
  <si>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</si>
  <si>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</si>
  <si>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</si>
  <si>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</si>
  <si>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</si>
  <si>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</si>
  <si>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</si>
  <si>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</si>
  <si>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</si>
  <si>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</si>
  <si>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</si>
  <si>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</si>
  <si>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</si>
  <si>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</si>
  <si>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</si>
  <si>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</si>
  <si>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</si>
  <si>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</si>
  <si>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</si>
  <si>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</si>
  <si>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</si>
  <si>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</si>
  <si>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</si>
  <si>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</si>
  <si>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</si>
  <si>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</si>
  <si>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</si>
  <si>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</si>
  <si>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</si>
  <si>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</si>
  <si>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</si>
  <si>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</si>
  <si>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</si>
  <si>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</si>
  <si>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</si>
  <si>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</si>
  <si>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</si>
  <si>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</si>
  <si>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</si>
  <si>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</si>
  <si>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</si>
  <si>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</si>
  <si>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</si>
  <si>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</si>
  <si>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</si>
  <si>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</si>
  <si>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</si>
  <si>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</si>
  <si>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</si>
  <si>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</si>
  <si>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</si>
  <si>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</si>
  <si>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</si>
  <si>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</si>
  <si>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</si>
  <si>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</si>
  <si>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</si>
  <si>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</si>
  <si>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</si>
  <si>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</si>
  <si>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</si>
  <si>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</si>
  <si>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</si>
  <si>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</si>
  <si>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</si>
  <si>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</si>
  <si>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</si>
  <si>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</si>
  <si>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</si>
  <si>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</si>
  <si>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</si>
  <si>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</si>
  <si>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</si>
  <si>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</si>
  <si>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</si>
  <si>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</si>
  <si>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</si>
  <si>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</si>
  <si>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</si>
  <si>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</si>
  <si>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</si>
  <si>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</si>
  <si>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</si>
  <si>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</si>
  <si>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</si>
  <si>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</si>
  <si>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</si>
  <si>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</si>
  <si>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</si>
  <si>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</si>
  <si>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</si>
  <si>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</si>
  <si>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</si>
  <si>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</si>
  <si>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</si>
  <si>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</si>
  <si>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</si>
  <si>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</si>
  <si>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</si>
  <si>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</si>
  <si>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</si>
  <si>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</si>
  <si>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</si>
  <si>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</si>
  <si>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</si>
  <si>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</si>
  <si>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</si>
  <si>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</si>
  <si>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</si>
  <si>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</si>
  <si>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</si>
  <si>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</si>
  <si>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</si>
  <si>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</si>
  <si>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</si>
  <si>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</si>
  <si>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</si>
  <si>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</si>
  <si>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</si>
  <si>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</si>
  <si>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</si>
  <si>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</si>
  <si>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</si>
  <si>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</si>
  <si>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</si>
  <si>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</si>
  <si>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</si>
  <si>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</si>
  <si>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</si>
  <si>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</si>
  <si>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</si>
  <si>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</si>
  <si>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</si>
  <si>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</si>
  <si>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</si>
  <si>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</si>
  <si>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</si>
  <si>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</si>
  <si>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</si>
  <si>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</si>
  <si>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</si>
  <si>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</si>
  <si>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</si>
  <si>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</si>
  <si>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</si>
  <si>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</si>
  <si>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</si>
  <si>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</si>
  <si>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</si>
  <si>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</si>
  <si>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</si>
  <si>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</si>
  <si>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</si>
  <si>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</si>
  <si>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</si>
  <si>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</si>
  <si>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</si>
  <si>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</si>
  <si>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</si>
  <si>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</si>
  <si>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</si>
  <si>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</si>
  <si>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</si>
  <si>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</si>
  <si>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</si>
  <si>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</si>
  <si>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</si>
  <si>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</si>
  <si>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</si>
  <si>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</si>
  <si>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</si>
  <si>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</si>
  <si>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</si>
  <si>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</si>
  <si>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</si>
  <si>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</si>
  <si>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</si>
  <si>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</si>
  <si>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</si>
  <si>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</si>
  <si>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</si>
  <si>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</si>
  <si>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</si>
  <si>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</si>
  <si>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</si>
  <si>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</si>
  <si>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</si>
  <si>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</si>
  <si>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</si>
  <si>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</si>
  <si>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</si>
  <si>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</si>
  <si>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</si>
  <si>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</si>
  <si>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</si>
  <si>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</si>
  <si>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</si>
  <si>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</si>
  <si>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</si>
  <si>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</si>
  <si>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</si>
  <si>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</si>
  <si>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</si>
  <si>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</si>
  <si>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</si>
  <si>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</si>
  <si>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</si>
  <si>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</si>
  <si>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</si>
  <si>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</si>
  <si>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</si>
  <si>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</si>
  <si>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</si>
  <si>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</si>
  <si>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</si>
  <si>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</si>
  <si>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</si>
  <si>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</si>
  <si>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</si>
  <si>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</si>
  <si>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</si>
  <si>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</si>
  <si>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</si>
  <si>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</si>
  <si>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</si>
  <si>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</si>
  <si>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</si>
  <si>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</si>
  <si>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</si>
  <si>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</si>
  <si>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</si>
  <si>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</si>
  <si>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</si>
  <si>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</si>
  <si>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</si>
  <si>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</si>
  <si>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</si>
  <si>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</si>
  <si>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</si>
  <si>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</si>
  <si>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</si>
  <si>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</si>
  <si>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</si>
  <si>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</si>
  <si>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</si>
  <si>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</si>
  <si>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</si>
  <si>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</si>
  <si>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</si>
  <si>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</si>
  <si>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</si>
  <si>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</si>
  <si>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</si>
  <si>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</si>
  <si>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</si>
  <si>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</si>
  <si>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</si>
  <si>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</si>
  <si>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</si>
  <si>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</si>
  <si>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</si>
  <si>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</si>
  <si>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</si>
  <si>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</si>
  <si>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</si>
  <si>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</si>
  <si>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</si>
  <si>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</si>
  <si>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</si>
  <si>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</si>
  <si>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</si>
  <si>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</si>
  <si>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</si>
  <si>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</si>
  <si>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</si>
  <si>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</si>
  <si>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</si>
  <si>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</si>
  <si>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</si>
  <si>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</si>
  <si>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</si>
  <si>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</si>
  <si>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</si>
  <si>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</si>
  <si>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</si>
  <si>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</si>
  <si>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</si>
  <si>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</si>
  <si>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</si>
  <si>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</si>
  <si>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</si>
  <si>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</si>
  <si>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</si>
  <si>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</si>
  <si>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</si>
  <si>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</si>
  <si>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</si>
  <si>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</si>
  <si>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</si>
  <si>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</si>
  <si>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</si>
  <si>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</si>
  <si>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</si>
  <si>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</si>
  <si>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</si>
  <si>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</si>
  <si>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</si>
  <si>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</si>
  <si>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</si>
  <si>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</si>
  <si>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</si>
  <si>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</si>
  <si>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</si>
  <si>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</si>
  <si>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</si>
  <si>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</si>
  <si>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</si>
  <si>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</si>
  <si>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</si>
  <si>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</si>
  <si>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</si>
  <si>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</si>
  <si>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</si>
  <si>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</si>
  <si>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</si>
  <si>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</si>
  <si>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</si>
  <si>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</si>
  <si>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</si>
  <si>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</si>
  <si>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</si>
  <si>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</si>
  <si>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</si>
  <si>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</si>
  <si>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</si>
  <si>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</si>
  <si>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</si>
  <si>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</si>
  <si>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</si>
  <si>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</si>
  <si>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</si>
  <si>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</si>
  <si>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</si>
  <si>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</si>
  <si>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</si>
  <si>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</si>
  <si>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</si>
  <si>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</si>
  <si>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</si>
  <si>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</si>
  <si>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</si>
  <si>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</si>
  <si>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</si>
  <si>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</si>
  <si>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</si>
  <si>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</si>
  <si>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</si>
  <si>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</si>
  <si>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</si>
  <si>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</si>
  <si>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</si>
  <si>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</si>
  <si>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</si>
  <si>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</si>
  <si>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</si>
  <si>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</si>
  <si>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</si>
  <si>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</si>
  <si>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</si>
  <si>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</si>
  <si>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</si>
  <si>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</si>
  <si>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</si>
  <si>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</si>
  <si>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</si>
  <si>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</si>
  <si>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</si>
  <si>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</si>
  <si>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</si>
  <si>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</si>
  <si>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</si>
  <si>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</si>
  <si>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</si>
  <si>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</si>
  <si>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</si>
  <si>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</si>
  <si>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</si>
  <si>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</si>
  <si>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</si>
  <si>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</si>
  <si>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</si>
  <si>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</si>
  <si>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</si>
  <si>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</si>
  <si>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</si>
  <si>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</si>
  <si>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</si>
  <si>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</si>
  <si>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</si>
  <si>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</si>
  <si>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</si>
  <si>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</si>
  <si>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</si>
  <si>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</si>
  <si>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</si>
  <si>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</si>
  <si>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</si>
  <si>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</si>
  <si>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</si>
  <si>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</si>
  <si>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</si>
  <si>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</si>
  <si>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</si>
  <si>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</si>
  <si>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</si>
  <si>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</si>
  <si>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</si>
  <si>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</si>
  <si>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</si>
  <si>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</si>
  <si>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</si>
  <si>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</si>
  <si>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</si>
  <si>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</si>
  <si>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</si>
  <si>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</si>
  <si>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</si>
  <si>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</si>
  <si>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</si>
  <si>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</si>
  <si>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</si>
  <si>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</si>
  <si>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</si>
  <si>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</si>
  <si>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</si>
  <si>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</si>
  <si>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</si>
  <si>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</si>
  <si>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</si>
  <si>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</si>
  <si>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</si>
  <si>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</si>
  <si>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</si>
  <si>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</si>
  <si>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</si>
  <si>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</si>
  <si>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</si>
  <si>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</si>
  <si>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</si>
  <si>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</si>
  <si>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</si>
  <si>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</si>
  <si>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</si>
  <si>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</si>
  <si>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</si>
  <si>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</si>
  <si>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</si>
  <si>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</si>
  <si>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</si>
  <si>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</si>
  <si>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</si>
  <si>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</si>
  <si>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</si>
  <si>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</si>
  <si>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</si>
  <si>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</si>
  <si>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</si>
  <si>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</si>
  <si>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</si>
  <si>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</si>
  <si>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</si>
  <si>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</si>
  <si>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</si>
  <si>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</si>
  <si>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</si>
  <si>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</si>
  <si>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</si>
  <si>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</si>
  <si>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</si>
  <si>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</si>
  <si>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</si>
  <si>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</si>
  <si>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</si>
  <si>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</si>
  <si>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</si>
  <si>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</si>
  <si>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</si>
  <si>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</si>
  <si>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</si>
  <si>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</si>
  <si>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</si>
  <si>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</si>
  <si>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</si>
  <si>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</si>
  <si>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</si>
  <si>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</si>
  <si>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</si>
  <si>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</si>
  <si>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</si>
  <si>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</si>
  <si>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</si>
  <si>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</si>
  <si>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</si>
  <si>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</si>
  <si>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</si>
  <si>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</si>
  <si>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</si>
  <si>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</si>
  <si>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</si>
  <si>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</si>
  <si>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</si>
  <si>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</si>
  <si>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</si>
  <si>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</si>
  <si>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</si>
  <si>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</si>
  <si>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</si>
  <si>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</si>
  <si>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</si>
  <si>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</si>
  <si>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</si>
  <si>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</si>
  <si>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</si>
  <si>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</si>
  <si>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</si>
  <si>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</si>
  <si>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</si>
  <si>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</si>
  <si>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</si>
  <si>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</si>
  <si>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</si>
  <si>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</si>
  <si>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</si>
  <si>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</si>
  <si>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</si>
  <si>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</si>
  <si>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</si>
  <si>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</si>
  <si>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</si>
  <si>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</si>
  <si>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</si>
  <si>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</si>
  <si>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</si>
  <si>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</si>
  <si>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</si>
  <si>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</si>
  <si>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</si>
  <si>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</si>
  <si>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</si>
  <si>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</si>
  <si>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</si>
  <si>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</si>
  <si>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</si>
  <si>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</si>
  <si>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</si>
  <si>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</si>
  <si>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</si>
  <si>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</si>
  <si>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</si>
  <si>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</si>
  <si>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</si>
  <si>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</si>
  <si>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</si>
  <si>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</si>
  <si>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</si>
  <si>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</si>
  <si>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</si>
  <si>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</si>
  <si>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</si>
  <si>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</si>
  <si>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</si>
  <si>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</si>
  <si>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</si>
  <si>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</si>
  <si>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</si>
  <si>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</si>
  <si>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</si>
  <si>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</si>
  <si>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</si>
  <si>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</si>
  <si>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</si>
  <si>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</si>
  <si>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</si>
  <si>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</si>
  <si>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</si>
  <si>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</si>
  <si>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</si>
  <si>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</si>
  <si>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</si>
  <si>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</si>
  <si>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</si>
  <si>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</si>
  <si>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</si>
  <si>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</si>
  <si>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</si>
  <si>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</si>
  <si>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</si>
  <si>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</si>
  <si>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</si>
  <si>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</si>
  <si>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</si>
  <si>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</si>
  <si>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</si>
  <si>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</si>
  <si>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</si>
  <si>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</si>
  <si>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</si>
  <si>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</si>
  <si>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</si>
  <si>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</si>
  <si>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</si>
  <si>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</si>
  <si>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</si>
  <si>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</si>
  <si>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</si>
  <si>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</si>
  <si>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</si>
  <si>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</si>
  <si>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</si>
  <si>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</si>
  <si>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</si>
  <si>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</si>
  <si>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</si>
  <si>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</si>
  <si>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</si>
  <si>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</si>
  <si>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</si>
  <si>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</si>
  <si>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</si>
  <si>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</si>
  <si>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</si>
  <si>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</si>
  <si>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</si>
  <si>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</si>
  <si>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</si>
  <si>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</si>
  <si>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</si>
  <si>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</si>
  <si>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</si>
  <si>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</si>
  <si>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</si>
  <si>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</si>
  <si>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</si>
  <si>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</si>
  <si>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</si>
  <si>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</si>
  <si>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</si>
  <si>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</si>
  <si>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</si>
  <si>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</si>
  <si>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</si>
  <si>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</si>
  <si>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</si>
  <si>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</si>
  <si>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</si>
  <si>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</si>
  <si>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</si>
  <si>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</si>
  <si>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</si>
  <si>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</si>
  <si>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</si>
  <si>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</si>
  <si>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</si>
  <si>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</si>
  <si>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</si>
  <si>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</si>
  <si>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</si>
  <si>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</si>
  <si>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</si>
  <si>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</si>
  <si>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</si>
  <si>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</si>
  <si>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</si>
  <si>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</si>
  <si>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</si>
  <si>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</si>
  <si>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</si>
  <si>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</si>
  <si>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</si>
  <si>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</si>
  <si>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</si>
  <si>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</si>
  <si>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</si>
  <si>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</si>
  <si>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</si>
  <si>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</si>
  <si>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</si>
  <si>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</si>
  <si>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</si>
  <si>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</si>
  <si>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</si>
  <si>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</si>
  <si>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</si>
  <si>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</si>
  <si>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</si>
  <si>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</si>
  <si>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</si>
  <si>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</si>
  <si>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</si>
  <si>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</si>
  <si>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</si>
  <si>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</si>
  <si>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</si>
  <si>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</si>
  <si>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</si>
  <si>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</si>
  <si>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</si>
  <si>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</si>
  <si>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</si>
  <si>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</si>
  <si>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</si>
  <si>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</si>
  <si>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</si>
  <si>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</si>
  <si>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</si>
  <si>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</si>
  <si>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</si>
  <si>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</si>
  <si>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</si>
  <si>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</si>
  <si>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</si>
  <si>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</si>
  <si>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</si>
  <si>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</si>
  <si>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</si>
  <si>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</si>
  <si>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</si>
  <si>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</si>
  <si>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</si>
  <si>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</si>
  <si>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</si>
  <si>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</si>
  <si>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</si>
  <si>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</si>
  <si>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</si>
  <si>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</si>
  <si>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</si>
  <si>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</si>
  <si>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</si>
  <si>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</si>
  <si>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</si>
  <si>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</si>
  <si>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</si>
  <si>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</si>
  <si>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</si>
  <si>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</si>
  <si>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</si>
  <si>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</si>
  <si>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</si>
  <si>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</si>
  <si>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</si>
  <si>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</si>
  <si>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</si>
  <si>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</si>
  <si>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</si>
  <si>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</si>
  <si>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</si>
  <si>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</si>
  <si>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</si>
  <si>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</si>
  <si>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</si>
  <si>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</si>
  <si>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</si>
  <si>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</si>
  <si>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</si>
  <si>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</si>
  <si>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</si>
  <si>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</si>
  <si>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</si>
  <si>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</si>
  <si>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</si>
  <si>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</si>
  <si>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</si>
  <si>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</si>
  <si>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</si>
  <si>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</si>
  <si>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</si>
  <si>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</si>
  <si>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</si>
  <si>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</si>
  <si>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</si>
  <si>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</si>
  <si>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</si>
  <si>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</si>
  <si>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</si>
  <si>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</si>
  <si>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</si>
  <si>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</si>
  <si>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</si>
  <si>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</si>
  <si>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</si>
  <si>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</si>
  <si>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</si>
  <si>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</si>
  <si>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</si>
  <si>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</si>
  <si>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</si>
  <si>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</si>
  <si>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</si>
  <si>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</si>
  <si>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</si>
  <si>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</si>
  <si>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</si>
  <si>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</si>
  <si>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</si>
  <si>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</si>
  <si>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</si>
  <si>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</si>
  <si>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</si>
  <si>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</si>
  <si>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</si>
  <si>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</si>
  <si>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</si>
  <si>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</si>
  <si>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</si>
  <si>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</si>
  <si>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</si>
  <si>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</si>
  <si>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</si>
  <si>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</si>
  <si>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</si>
  <si>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</si>
  <si>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</si>
  <si>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</si>
  <si>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</si>
  <si>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</si>
  <si>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</si>
  <si>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</si>
  <si>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</si>
  <si>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</si>
  <si>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</si>
  <si>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</si>
  <si>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</si>
  <si>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</si>
  <si>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</si>
  <si>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</si>
  <si>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</si>
  <si>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</si>
  <si>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</si>
  <si>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</si>
  <si>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</si>
  <si>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</si>
  <si>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</si>
  <si>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</si>
  <si>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</si>
  <si>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</si>
  <si>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</si>
  <si>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</si>
  <si>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</si>
  <si>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</si>
  <si>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</si>
  <si>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</si>
  <si>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</si>
  <si>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</si>
  <si>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</si>
  <si>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</si>
  <si>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</si>
  <si>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</si>
  <si>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</si>
  <si>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</si>
  <si>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</si>
  <si>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</si>
  <si>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</si>
  <si>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</si>
  <si>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</si>
  <si>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</si>
  <si>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</si>
  <si>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</si>
  <si>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</si>
  <si>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</si>
  <si>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</si>
  <si>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</si>
  <si>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</si>
  <si>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</si>
  <si>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</si>
  <si>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</si>
  <si>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</si>
  <si>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</si>
  <si>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</si>
  <si>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</si>
  <si>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</si>
  <si>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</si>
  <si>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</si>
  <si>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</si>
  <si>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</si>
  <si>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</si>
  <si>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</si>
  <si>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</si>
  <si>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</si>
  <si>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</si>
  <si>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</si>
  <si>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</si>
  <si>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</si>
  <si>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</si>
  <si>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</si>
  <si>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</si>
  <si>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</si>
  <si>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</si>
  <si>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</si>
  <si>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</si>
  <si>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</si>
  <si>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</si>
  <si>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</si>
  <si>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</si>
  <si>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</si>
  <si>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</si>
  <si>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</si>
  <si>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</si>
  <si>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</si>
  <si>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</si>
  <si>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</si>
  <si>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</si>
  <si>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</si>
  <si>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</si>
  <si>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</si>
  <si>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</si>
  <si>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</si>
  <si>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</si>
  <si>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</si>
  <si>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</si>
  <si>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</si>
  <si>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</si>
  <si>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</si>
  <si>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</si>
  <si>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</si>
  <si>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</si>
  <si>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</si>
  <si>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</si>
  <si>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</si>
  <si>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</si>
  <si>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</si>
  <si>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</si>
  <si>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</si>
  <si>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</si>
  <si>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</si>
  <si>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</si>
  <si>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</si>
  <si>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</si>
  <si>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</si>
  <si>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</si>
  <si>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</si>
  <si>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</si>
  <si>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</si>
  <si>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</si>
  <si>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</si>
  <si>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</si>
  <si>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</si>
  <si>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</si>
  <si>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</si>
  <si>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</si>
  <si>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</si>
  <si>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</si>
  <si>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</si>
  <si>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</si>
  <si>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</si>
  <si>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</si>
  <si>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</si>
  <si>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</si>
  <si>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</si>
  <si>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</si>
  <si>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</si>
  <si>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</si>
  <si>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</si>
  <si>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</si>
  <si>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</si>
  <si>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</si>
  <si>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</si>
  <si>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</si>
  <si>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</si>
  <si>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</si>
  <si>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</si>
  <si>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</si>
  <si>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</si>
  <si>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</si>
  <si>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</si>
  <si>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</si>
  <si>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</si>
  <si>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</si>
  <si>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</si>
  <si>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</si>
  <si>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</si>
  <si>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</si>
  <si>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</si>
  <si>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</si>
  <si>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</si>
  <si>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</si>
  <si>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</si>
  <si>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</si>
  <si>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</si>
  <si>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</si>
  <si>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</si>
  <si>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</si>
  <si>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</si>
  <si>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</si>
  <si>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</si>
  <si>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</si>
  <si>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</si>
  <si>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</si>
  <si>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</si>
  <si>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</si>
  <si>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</si>
  <si>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</si>
  <si>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</si>
  <si>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</si>
  <si>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</si>
  <si>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</si>
  <si>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</si>
  <si>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</si>
  <si>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</si>
  <si>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</si>
  <si>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</si>
  <si>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</si>
  <si>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</si>
  <si>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</si>
  <si>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</si>
  <si>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</si>
  <si>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</si>
  <si>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</si>
  <si>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</si>
  <si>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</si>
  <si>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</si>
  <si>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</si>
  <si>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</si>
  <si>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</si>
  <si>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</si>
  <si>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</si>
  <si>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</si>
  <si>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</si>
  <si>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</si>
  <si>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</si>
  <si>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</si>
  <si>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</si>
  <si>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</si>
  <si>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</si>
  <si>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</si>
  <si>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</si>
  <si>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</si>
  <si>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</si>
  <si>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</si>
  <si>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</si>
  <si>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</si>
  <si>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</si>
  <si>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</si>
  <si>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</si>
  <si>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</si>
  <si>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</si>
  <si>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</si>
  <si>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</si>
  <si>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</si>
  <si>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</si>
  <si>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</si>
  <si>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</si>
  <si>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</si>
  <si>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</si>
  <si>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</si>
  <si>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</si>
  <si>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</si>
  <si>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</si>
  <si>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</si>
  <si>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</si>
  <si>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</si>
  <si>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</si>
  <si>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</si>
  <si>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</si>
  <si>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</si>
  <si>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</si>
  <si>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</si>
  <si>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</si>
  <si>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</si>
  <si>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</si>
  <si>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</si>
  <si>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</si>
  <si>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</si>
  <si>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</si>
  <si>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</si>
  <si>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</si>
  <si>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</si>
  <si>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</si>
  <si>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</si>
  <si>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</si>
  <si>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</si>
  <si>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</si>
  <si>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</si>
  <si>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</si>
  <si>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</si>
  <si>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</si>
  <si>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</si>
  <si>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</si>
  <si>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</si>
  <si>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</si>
  <si>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</si>
  <si>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</si>
  <si>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</si>
  <si>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</si>
  <si>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</si>
  <si>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</si>
  <si>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</si>
  <si>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</si>
  <si>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</si>
  <si>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</si>
  <si>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</si>
  <si>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</si>
  <si>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</si>
  <si>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</si>
  <si>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</si>
  <si>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</si>
  <si>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</si>
  <si>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</si>
  <si>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</si>
  <si>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</si>
  <si>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</si>
  <si>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</si>
  <si>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</si>
  <si>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</si>
  <si>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</si>
  <si>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</si>
  <si>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</si>
  <si>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</si>
  <si>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</si>
  <si>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</si>
  <si>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</si>
  <si>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</si>
  <si>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</si>
  <si>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</si>
  <si>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</si>
  <si>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</si>
  <si>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</si>
  <si>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</si>
  <si>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</si>
  <si>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</si>
  <si>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</si>
  <si>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</si>
  <si>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</si>
  <si>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</si>
  <si>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</si>
  <si>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</si>
  <si>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</si>
  <si>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</si>
  <si>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</si>
  <si>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</si>
  <si>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</si>
  <si>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</si>
  <si>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</si>
  <si>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</si>
  <si>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</si>
  <si>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</si>
  <si>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</si>
  <si>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</si>
  <si>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</si>
  <si>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</si>
  <si>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</si>
  <si>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</si>
  <si>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</si>
  <si>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</si>
  <si>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</si>
  <si>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</si>
  <si>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</si>
  <si>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</si>
  <si>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</si>
  <si>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</si>
  <si>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</si>
  <si>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</si>
  <si>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</si>
  <si>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</si>
  <si>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</si>
  <si>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</si>
  <si>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</si>
  <si>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</si>
  <si>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</si>
  <si>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</si>
  <si>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</si>
  <si>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</si>
  <si>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</si>
  <si>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</si>
  <si>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</si>
  <si>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</si>
  <si>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</si>
  <si>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</si>
  <si>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</si>
  <si>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</si>
  <si>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</si>
  <si>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</si>
  <si>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</si>
  <si>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</si>
  <si>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</si>
  <si>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</si>
  <si>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</si>
  <si>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</si>
  <si>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</si>
  <si>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</si>
  <si>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</si>
  <si>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</si>
  <si>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</si>
  <si>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</si>
  <si>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</si>
  <si>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</si>
  <si>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</si>
  <si>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</si>
  <si>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</si>
  <si>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</si>
  <si>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</si>
  <si>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</si>
  <si>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</si>
  <si>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</si>
  <si>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</si>
  <si>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</si>
  <si>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</si>
  <si>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</si>
  <si>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</si>
  <si>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</si>
  <si>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</si>
  <si>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</si>
  <si>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</si>
  <si>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</si>
  <si>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</si>
  <si>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</si>
  <si>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</si>
  <si>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</si>
  <si>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</si>
  <si>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</si>
  <si>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</si>
  <si>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</si>
  <si>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</si>
  <si>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</si>
  <si>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</si>
  <si>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</si>
  <si>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</si>
  <si>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</si>
  <si>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</si>
  <si>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</si>
  <si>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</si>
  <si>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</si>
  <si>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</si>
  <si>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</si>
  <si>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</si>
  <si>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</si>
  <si>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</si>
  <si>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</si>
  <si>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</si>
  <si>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</si>
  <si>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</si>
  <si>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</si>
  <si>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</si>
  <si>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</si>
  <si>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</si>
  <si>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</si>
  <si>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</si>
  <si>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</si>
  <si>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</si>
  <si>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</si>
  <si>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</si>
  <si>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</si>
  <si>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</si>
  <si>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</si>
  <si>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</si>
  <si>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</si>
  <si>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</si>
  <si>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</si>
  <si>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</si>
  <si>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</si>
  <si>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</si>
  <si>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</si>
  <si>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</si>
  <si>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</si>
  <si>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</si>
  <si>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</si>
  <si>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</si>
  <si>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</si>
  <si>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</si>
  <si>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</si>
  <si>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</si>
  <si>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</si>
  <si>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</si>
  <si>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</si>
  <si>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</si>
  <si>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</si>
  <si>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</si>
  <si>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</si>
  <si>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</si>
  <si>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</si>
  <si>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</si>
  <si>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</si>
  <si>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</si>
  <si>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</si>
  <si>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</si>
  <si>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</si>
  <si>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</si>
  <si>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</si>
  <si>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</si>
  <si>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</si>
  <si>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</si>
  <si>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</si>
  <si>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</si>
  <si>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</si>
  <si>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</si>
  <si>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</si>
  <si>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</si>
  <si>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</si>
  <si>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</si>
  <si>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</si>
  <si>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</si>
  <si>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</si>
  <si>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</si>
  <si>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</si>
  <si>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</si>
  <si>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</si>
  <si>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</si>
  <si>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</si>
  <si>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</si>
  <si>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</si>
  <si>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</si>
  <si>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</si>
  <si>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</si>
  <si>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</si>
  <si>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</si>
  <si>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</si>
  <si>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</si>
  <si>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</si>
  <si>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</si>
  <si>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</si>
  <si>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</si>
  <si>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</si>
  <si>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</si>
  <si>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</si>
  <si>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</si>
  <si>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</si>
  <si>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</si>
  <si>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</si>
  <si>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</si>
  <si>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</si>
  <si>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</si>
  <si>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</si>
  <si>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</si>
  <si>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</si>
  <si>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</si>
  <si>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</si>
  <si>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</si>
  <si>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</si>
  <si>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</si>
  <si>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</si>
  <si>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</si>
  <si>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</si>
  <si>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</si>
  <si>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</si>
  <si>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</si>
  <si>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</si>
  <si>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</si>
  <si>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</si>
  <si>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</si>
  <si>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</si>
  <si>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</si>
  <si>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</si>
  <si>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</si>
  <si>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</si>
  <si>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</si>
  <si>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</si>
  <si>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</si>
  <si>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</si>
  <si>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</si>
  <si>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</si>
  <si>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</si>
  <si>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</si>
  <si>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</si>
  <si>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</si>
  <si>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</si>
  <si>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</si>
  <si>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</si>
  <si>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</si>
  <si>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</si>
  <si>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</si>
  <si>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</si>
  <si>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</si>
  <si>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</si>
  <si>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</si>
  <si>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</si>
  <si>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</si>
  <si>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</si>
  <si>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</si>
  <si>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</si>
  <si>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</si>
  <si>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</si>
  <si>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</si>
  <si>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</si>
  <si>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</si>
  <si>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</si>
  <si>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</si>
  <si>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</si>
  <si>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</si>
  <si>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</si>
  <si>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</si>
  <si>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</si>
  <si>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</si>
  <si>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</si>
  <si>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</si>
  <si>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</si>
  <si>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</si>
  <si>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</si>
  <si>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</si>
  <si>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</si>
  <si>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</si>
  <si>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</si>
  <si>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</si>
  <si>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</si>
  <si>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</si>
  <si>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</si>
  <si>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</si>
  <si>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</si>
  <si>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</si>
  <si>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</si>
  <si>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</si>
  <si>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</si>
  <si>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</si>
  <si>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</si>
  <si>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</si>
  <si>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</si>
  <si>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</si>
  <si>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</si>
  <si>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</si>
  <si>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</si>
  <si>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</si>
  <si>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</si>
  <si>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</si>
  <si>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</si>
  <si>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</si>
  <si>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</si>
  <si>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</si>
  <si>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</si>
  <si>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</si>
  <si>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</si>
  <si>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</si>
  <si>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</si>
  <si>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</si>
  <si>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</si>
  <si>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</si>
  <si>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</si>
  <si>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</si>
  <si>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</si>
  <si>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</si>
  <si>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</si>
  <si>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</si>
  <si>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</si>
  <si>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</si>
  <si>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</si>
  <si>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</si>
  <si>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</si>
  <si>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</si>
  <si>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</si>
  <si>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</si>
  <si>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</si>
  <si>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</si>
  <si>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</si>
  <si>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</si>
  <si>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</si>
  <si>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</si>
  <si>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</si>
  <si>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</si>
  <si>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</si>
  <si>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</si>
  <si>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</si>
  <si>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</si>
  <si>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</si>
  <si>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</si>
  <si>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</si>
  <si>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</si>
  <si>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</si>
  <si>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</si>
  <si>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</si>
  <si>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</si>
  <si>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</si>
  <si>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</si>
  <si>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</si>
  <si>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</si>
  <si>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</si>
  <si>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</si>
  <si>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</si>
  <si>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</si>
  <si>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</si>
  <si>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</si>
  <si>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</si>
  <si>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</si>
  <si>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</si>
  <si>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</si>
  <si>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</si>
  <si>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</si>
  <si>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</si>
  <si>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</si>
  <si>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</si>
  <si>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</si>
  <si>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</si>
  <si>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</si>
  <si>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</si>
  <si>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</si>
  <si>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</si>
  <si>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</si>
  <si>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</si>
  <si>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</si>
  <si>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</si>
  <si>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</si>
  <si>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</si>
  <si>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</si>
  <si>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</si>
  <si>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</si>
  <si>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</si>
  <si>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</si>
  <si>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</si>
  <si>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</si>
  <si>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</si>
  <si>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</si>
  <si>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</si>
  <si>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</si>
  <si>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</si>
  <si>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</si>
  <si>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</si>
  <si>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</si>
  <si>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</si>
  <si>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</si>
  <si>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</si>
  <si>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</si>
  <si>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</si>
  <si>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</si>
  <si>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</si>
  <si>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</si>
  <si>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</si>
  <si>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</si>
  <si>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</si>
  <si>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</si>
  <si>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</si>
  <si>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</si>
  <si>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</si>
  <si>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</si>
  <si>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</si>
  <si>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</si>
  <si>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</si>
  <si>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</si>
  <si>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</si>
  <si>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</si>
  <si>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</si>
  <si>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</si>
  <si>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</si>
  <si>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</si>
  <si>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</si>
  <si>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</si>
  <si>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</si>
  <si>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</si>
  <si>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</si>
  <si>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</si>
  <si>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</si>
  <si>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</si>
  <si>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</si>
  <si>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</si>
  <si>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</si>
  <si>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</si>
  <si>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</si>
  <si>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</si>
  <si>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</si>
  <si>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</si>
  <si>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</si>
  <si>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</si>
  <si>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</si>
  <si>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</si>
  <si>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</si>
  <si>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</si>
  <si>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</si>
  <si>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</si>
  <si>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</si>
  <si>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</si>
  <si>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</si>
  <si>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</si>
  <si>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</si>
  <si>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</si>
  <si>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</si>
  <si>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</si>
  <si>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</si>
  <si>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</si>
  <si>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</si>
  <si>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</si>
  <si>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</si>
  <si>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</si>
  <si>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</si>
  <si>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</si>
  <si>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</si>
  <si>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</si>
  <si>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</si>
  <si>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</si>
  <si>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</si>
  <si>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</si>
  <si>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</si>
  <si>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</si>
  <si>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</si>
  <si>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</si>
  <si>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</si>
  <si>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</si>
  <si>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</si>
  <si>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</si>
  <si>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</si>
  <si>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</si>
  <si>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</si>
  <si>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</si>
  <si>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</si>
  <si>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</si>
  <si>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</si>
  <si>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</si>
  <si>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</si>
  <si>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</si>
  <si>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</si>
  <si>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</si>
  <si>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</si>
  <si>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</si>
  <si>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</si>
  <si>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</si>
  <si>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</si>
  <si>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</si>
  <si>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</si>
  <si>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</si>
  <si>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</si>
  <si>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</si>
  <si>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</si>
  <si>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</si>
  <si>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</si>
  <si>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</si>
  <si>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</si>
  <si>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</si>
  <si>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</si>
  <si>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</si>
  <si>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</si>
  <si>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</si>
  <si>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</si>
  <si>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</si>
  <si>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</si>
  <si>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</si>
  <si>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</si>
  <si>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</si>
  <si>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</si>
  <si>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</si>
  <si>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</si>
  <si>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</si>
  <si>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</si>
  <si>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</si>
  <si>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</si>
  <si>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</si>
  <si>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</si>
  <si>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</si>
  <si>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</si>
  <si>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</si>
  <si>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</si>
  <si>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</si>
  <si>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</si>
  <si>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</si>
  <si>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</si>
  <si>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</si>
  <si>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</si>
  <si>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</si>
  <si>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</si>
  <si>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</si>
  <si>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</si>
  <si>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</si>
  <si>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</si>
  <si>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</si>
  <si>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</si>
  <si>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</si>
  <si>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</si>
  <si>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</si>
  <si>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</si>
  <si>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</si>
  <si>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</si>
  <si>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</si>
  <si>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</si>
  <si>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</si>
  <si>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</si>
  <si>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</si>
  <si>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</si>
  <si>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</si>
  <si>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</si>
  <si>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</si>
  <si>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</si>
  <si>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</si>
  <si>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</si>
  <si>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</si>
  <si>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</si>
  <si>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</si>
  <si>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</si>
  <si>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</si>
  <si>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</si>
  <si>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</si>
  <si>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</si>
  <si>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</si>
  <si>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</si>
  <si>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</si>
  <si>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</si>
  <si>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</si>
  <si>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</si>
  <si>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</si>
  <si>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</si>
  <si>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</si>
  <si>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</si>
  <si>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</si>
  <si>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</si>
  <si>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</si>
  <si>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</si>
  <si>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</si>
  <si>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</si>
  <si>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</si>
  <si>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</si>
  <si>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</si>
  <si>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</si>
  <si>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</si>
  <si>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</si>
  <si>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</si>
  <si>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</si>
  <si>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</si>
  <si>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</si>
  <si>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</si>
  <si>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</si>
  <si>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</si>
  <si>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</si>
  <si>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</si>
  <si>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</si>
  <si>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</si>
  <si>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</si>
  <si>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</si>
  <si>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</si>
  <si>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</si>
  <si>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</si>
  <si>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</si>
  <si>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</si>
  <si>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</si>
  <si>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</si>
  <si>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</si>
  <si>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</si>
  <si>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</si>
  <si>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</si>
  <si>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</si>
  <si>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</si>
  <si>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</si>
  <si>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</si>
  <si>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</si>
  <si>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</si>
  <si>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</si>
  <si>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</si>
  <si>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</si>
  <si>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</si>
  <si>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</si>
  <si>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</si>
  <si>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</si>
  <si>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</si>
  <si>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</si>
  <si>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</si>
  <si>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</si>
  <si>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</si>
  <si>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</si>
  <si>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</si>
  <si>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</si>
  <si>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</si>
  <si>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</si>
  <si>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</si>
  <si>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</si>
  <si>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</si>
  <si>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</si>
  <si>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</si>
  <si>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</si>
  <si>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</si>
  <si>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</si>
  <si>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</si>
  <si>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</si>
  <si>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</si>
  <si>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</si>
  <si>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</si>
  <si>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</si>
  <si>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</si>
  <si>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</si>
  <si>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</si>
  <si>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</si>
  <si>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</si>
  <si>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</si>
  <si>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</si>
  <si>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</si>
  <si>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</si>
  <si>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</si>
  <si>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</si>
  <si>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</si>
  <si>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</si>
  <si>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</si>
  <si>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</si>
  <si>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</si>
  <si>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</si>
  <si>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</si>
  <si>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</si>
  <si>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</si>
  <si>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</si>
  <si>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</si>
  <si>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</si>
  <si>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</si>
  <si>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</si>
  <si>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</si>
  <si>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</si>
  <si>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</si>
  <si>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</si>
  <si>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</si>
  <si>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</si>
  <si>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</si>
  <si>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</si>
  <si>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</si>
  <si>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</si>
  <si>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</si>
  <si>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</si>
  <si>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</si>
  <si>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</si>
  <si>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</si>
  <si>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</si>
  <si>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</si>
  <si>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</si>
  <si>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</si>
  <si>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</si>
  <si>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</si>
  <si>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</si>
  <si>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</si>
  <si>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</si>
  <si>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</si>
  <si>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</si>
  <si>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</si>
  <si>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</si>
  <si>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</si>
  <si>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</si>
  <si>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</si>
  <si>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</si>
  <si>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</si>
  <si>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</si>
  <si>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</si>
  <si>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</si>
  <si>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</si>
  <si>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</si>
  <si>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</si>
  <si>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</si>
  <si>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</si>
  <si>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</si>
  <si>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</si>
  <si>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</si>
  <si>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</si>
  <si>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</si>
  <si>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</si>
  <si>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</si>
  <si>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</si>
  <si>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</si>
  <si>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</si>
  <si>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</si>
  <si>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</si>
  <si>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</si>
  <si>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</si>
  <si>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</si>
  <si>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</si>
  <si>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</si>
  <si>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</si>
  <si>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</si>
  <si>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</si>
  <si>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</si>
  <si>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</si>
  <si>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</si>
  <si>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</si>
  <si>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</si>
  <si>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</si>
  <si>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</si>
  <si>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</si>
  <si>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</si>
  <si>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</si>
  <si>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</si>
  <si>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</si>
  <si>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</si>
  <si>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</si>
  <si>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</si>
  <si>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</si>
  <si>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</si>
  <si>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</si>
  <si>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</si>
  <si>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</si>
  <si>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</si>
  <si>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</si>
  <si>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</si>
  <si>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</si>
  <si>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</si>
  <si>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</si>
  <si>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</si>
  <si>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</si>
  <si>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</si>
  <si>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</si>
  <si>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</si>
  <si>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</si>
  <si>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</si>
  <si>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</si>
  <si>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</si>
  <si>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</si>
  <si>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</si>
  <si>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</si>
  <si>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</si>
  <si>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</si>
  <si>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</si>
  <si>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</si>
  <si>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</si>
  <si>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</si>
  <si>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</si>
  <si>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</si>
  <si>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</si>
  <si>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</si>
  <si>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</si>
  <si>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</si>
  <si>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</si>
  <si>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</si>
  <si>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</si>
  <si>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</si>
  <si>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</si>
  <si>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</si>
  <si>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</si>
  <si>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</si>
  <si>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</si>
  <si>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</si>
  <si>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</si>
  <si>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</si>
  <si>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</si>
  <si>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</si>
  <si>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</si>
  <si>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</si>
  <si>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</si>
  <si>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</si>
  <si>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</si>
  <si>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</si>
  <si>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</si>
  <si>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</si>
  <si>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</si>
  <si>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</si>
  <si>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</si>
  <si>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</si>
  <si>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</si>
  <si>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</si>
  <si>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</si>
  <si>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</si>
  <si>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</si>
  <si>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</si>
  <si>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</si>
  <si>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</si>
  <si>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</si>
  <si>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</si>
  <si>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</si>
  <si>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</si>
  <si>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</si>
  <si>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</si>
  <si>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</si>
  <si>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</si>
  <si>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</si>
  <si>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</si>
  <si>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</si>
  <si>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</si>
  <si>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</si>
  <si>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</si>
  <si>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</si>
  <si>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</si>
  <si>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</si>
  <si>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</si>
  <si>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</si>
  <si>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</si>
  <si>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</si>
  <si>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</si>
  <si>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</si>
  <si>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</si>
  <si>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</si>
  <si>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</si>
  <si>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</si>
  <si>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</si>
  <si>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</si>
  <si>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</si>
  <si>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</si>
  <si>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</si>
  <si>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</si>
  <si>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</si>
  <si>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</si>
  <si>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</si>
  <si>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</si>
  <si>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</si>
  <si>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</si>
  <si>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</si>
  <si>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</si>
  <si>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</si>
  <si>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</si>
  <si>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</si>
  <si>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</si>
  <si>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</si>
  <si>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</si>
  <si>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</si>
  <si>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</si>
  <si>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</si>
  <si>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</si>
  <si>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</si>
  <si>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</si>
  <si>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</si>
  <si>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</si>
  <si>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</si>
  <si>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</si>
  <si>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</si>
  <si>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</si>
  <si>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</si>
  <si>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</si>
  <si>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</si>
  <si>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</si>
  <si>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</si>
  <si>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</si>
  <si>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</si>
  <si>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</si>
  <si>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</si>
  <si>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</si>
  <si>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</si>
  <si>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</si>
  <si>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</si>
  <si>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</si>
  <si>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</si>
  <si>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</si>
  <si>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</si>
  <si>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</si>
  <si>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</si>
  <si>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</si>
  <si>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</si>
  <si>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</si>
  <si>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</si>
  <si>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</si>
  <si>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</si>
  <si>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</si>
  <si>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</si>
  <si>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</si>
  <si>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</si>
  <si>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</si>
  <si>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</si>
  <si>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</si>
  <si>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</si>
  <si>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</si>
  <si>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</si>
  <si>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</si>
  <si>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</si>
  <si>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</si>
  <si>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</si>
  <si>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</si>
  <si>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</si>
  <si>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</si>
  <si>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</si>
  <si>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</si>
  <si>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</si>
  <si>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</si>
  <si>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</si>
  <si>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</si>
  <si>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</si>
  <si>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</si>
  <si>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</si>
  <si>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</si>
  <si>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</si>
  <si>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</si>
  <si>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</si>
  <si>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</si>
  <si>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</si>
  <si>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</si>
  <si>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</si>
  <si>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</si>
  <si>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</si>
  <si>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</si>
  <si>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</si>
  <si>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</si>
  <si>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</si>
  <si>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</si>
  <si>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</si>
  <si>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</si>
  <si>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</si>
  <si>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</si>
  <si>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</si>
  <si>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</si>
  <si>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</si>
  <si>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</si>
  <si>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</si>
  <si>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</si>
  <si>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</si>
  <si>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</si>
  <si>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</si>
  <si>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</si>
  <si>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</si>
  <si>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</si>
  <si>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</si>
  <si>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</si>
  <si>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</si>
  <si>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</si>
  <si>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</si>
  <si>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</si>
  <si>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</si>
  <si>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</si>
  <si>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</si>
  <si>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</si>
  <si>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</si>
  <si>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</si>
  <si>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</si>
  <si>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</si>
  <si>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</si>
  <si>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</si>
  <si>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</si>
  <si>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</si>
  <si>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</si>
  <si>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</si>
  <si>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</si>
  <si>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</si>
  <si>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</si>
  <si>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</si>
  <si>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</si>
  <si>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</si>
  <si>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</si>
  <si>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</si>
  <si>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</si>
  <si>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</si>
  <si>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</si>
  <si>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</si>
  <si>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</si>
  <si>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</si>
  <si>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</si>
  <si>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</si>
  <si>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</si>
  <si>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</si>
  <si>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</si>
  <si>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</si>
  <si>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</si>
  <si>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</si>
  <si>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</si>
  <si>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</si>
  <si>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</si>
  <si>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</si>
  <si>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</si>
  <si>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</si>
  <si>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</si>
  <si>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</si>
  <si>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</si>
  <si>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</si>
  <si>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</si>
  <si>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</si>
  <si>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</si>
  <si>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</si>
  <si>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</si>
  <si>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</si>
  <si>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</si>
  <si>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</si>
  <si>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</si>
  <si>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</si>
  <si>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</si>
  <si>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</si>
  <si>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</si>
  <si>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</si>
  <si>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</si>
  <si>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</si>
  <si>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</si>
  <si>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</si>
  <si>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</si>
  <si>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</si>
  <si>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</si>
  <si>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</si>
  <si>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</si>
  <si>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</si>
  <si>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</si>
  <si>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</si>
  <si>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</si>
  <si>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</si>
  <si>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</si>
  <si>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</si>
  <si>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</si>
  <si>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</si>
  <si>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</si>
  <si>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</si>
  <si>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</si>
  <si>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</si>
  <si>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</si>
  <si>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</si>
  <si>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</si>
  <si>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</si>
  <si>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</si>
  <si>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</si>
  <si>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</si>
  <si>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</si>
  <si>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</si>
  <si>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</si>
  <si>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</si>
  <si>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</si>
  <si>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</si>
  <si>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</si>
  <si>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</si>
  <si>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</si>
  <si>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</si>
  <si>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</si>
  <si>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</si>
  <si>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</si>
  <si>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</si>
  <si>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</si>
  <si>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</si>
  <si>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</si>
  <si>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</si>
  <si>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</si>
  <si>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</si>
  <si>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</si>
  <si>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</si>
  <si>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</si>
  <si>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</si>
  <si>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</si>
  <si>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</si>
  <si>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</si>
  <si>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</si>
  <si>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</si>
  <si>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</si>
  <si>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</si>
  <si>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</si>
  <si>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</si>
  <si>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</si>
  <si>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</si>
  <si>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</si>
  <si>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</si>
  <si>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</si>
  <si>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</si>
  <si>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</si>
  <si>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</si>
  <si>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</si>
  <si>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</si>
  <si>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</si>
  <si>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</si>
  <si>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</si>
  <si>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</si>
  <si>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</si>
  <si>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</si>
  <si>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</si>
  <si>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</si>
  <si>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</si>
  <si>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</si>
  <si>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</si>
  <si>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</si>
  <si>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</si>
  <si>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</si>
  <si>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</si>
  <si>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</si>
  <si>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</si>
  <si>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</si>
  <si>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</si>
  <si>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</si>
  <si>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</si>
  <si>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</si>
  <si>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</si>
  <si>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</si>
  <si>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</si>
  <si>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</si>
  <si>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</si>
  <si>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</si>
  <si>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</si>
  <si>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</si>
  <si>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</si>
  <si>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</si>
  <si>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</si>
  <si>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</si>
  <si>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</si>
  <si>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</si>
  <si>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</si>
  <si>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</si>
  <si>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</si>
  <si>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</si>
  <si>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</si>
  <si>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</si>
  <si>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</si>
  <si>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</si>
  <si>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</si>
  <si>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</si>
  <si>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</si>
  <si>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</si>
  <si>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</si>
  <si>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</si>
  <si>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</si>
  <si>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</si>
  <si>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</si>
  <si>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</si>
  <si>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</si>
  <si>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</si>
  <si>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</si>
  <si>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</si>
  <si>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</si>
  <si>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</si>
  <si>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</si>
  <si>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</si>
  <si>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</si>
  <si>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</si>
  <si>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</si>
  <si>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</si>
  <si>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</si>
  <si>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</si>
  <si>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</si>
  <si>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</si>
  <si>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</si>
  <si>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</si>
  <si>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</si>
  <si>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</si>
  <si>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</si>
  <si>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</si>
  <si>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</si>
  <si>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</si>
  <si>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</si>
  <si>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</si>
  <si>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</si>
  <si>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</si>
  <si>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</si>
  <si>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</si>
  <si>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</si>
  <si>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</si>
  <si>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</si>
  <si>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</si>
  <si>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</si>
  <si>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</si>
  <si>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</si>
  <si>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</si>
  <si>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</si>
  <si>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</si>
  <si>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</si>
  <si>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</si>
  <si>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</si>
  <si>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</si>
  <si>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</si>
  <si>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</si>
  <si>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</si>
  <si>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</si>
  <si>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</si>
  <si>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</si>
  <si>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</si>
  <si>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</si>
  <si>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</si>
  <si>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</si>
  <si>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</si>
  <si>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</si>
  <si>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</si>
  <si>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</si>
  <si>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</si>
  <si>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</si>
  <si>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</si>
  <si>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</si>
  <si>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</si>
  <si>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</si>
  <si>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</si>
  <si>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</si>
  <si>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</si>
  <si>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</si>
  <si>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</si>
  <si>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</si>
  <si>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</si>
  <si>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</si>
  <si>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</si>
  <si>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</si>
  <si>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</si>
  <si>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</si>
  <si>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</si>
  <si>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</si>
  <si>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</si>
  <si>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</si>
  <si>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</si>
  <si>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</si>
  <si>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</si>
  <si>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</si>
  <si>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</si>
  <si>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</si>
  <si>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</si>
  <si>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</si>
  <si>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</si>
  <si>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</si>
  <si>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</si>
  <si>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</si>
  <si>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</si>
  <si>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</si>
  <si>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</si>
  <si>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</si>
  <si>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</si>
  <si>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</si>
  <si>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</si>
  <si>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</si>
  <si>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</si>
  <si>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</si>
  <si>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</si>
  <si>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</si>
  <si>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</si>
  <si>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</si>
  <si>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</si>
  <si>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</si>
  <si>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</si>
  <si>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</si>
  <si>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</si>
  <si>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</si>
  <si>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</si>
  <si>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</si>
  <si>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</si>
  <si>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</si>
  <si>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</si>
  <si>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</si>
  <si>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</si>
  <si>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</si>
  <si>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</si>
  <si>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</si>
  <si>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</si>
  <si>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</si>
  <si>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</si>
  <si>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</si>
  <si>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</si>
  <si>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</si>
  <si>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</si>
  <si>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</si>
  <si>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</si>
  <si>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</si>
  <si>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</si>
  <si>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</si>
  <si>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</si>
  <si>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</si>
  <si>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</si>
  <si>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</si>
  <si>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</si>
  <si>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</si>
  <si>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</si>
  <si>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</si>
  <si>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</si>
  <si>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</si>
  <si>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</si>
  <si>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</si>
  <si>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</si>
  <si>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</si>
  <si>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</si>
  <si>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</si>
  <si>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</si>
  <si>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</si>
  <si>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</si>
  <si>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</si>
  <si>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</si>
  <si>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</si>
  <si>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</si>
  <si>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</si>
  <si>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</si>
  <si>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</si>
  <si>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</si>
  <si>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</si>
  <si>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</si>
  <si>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</si>
  <si>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</si>
  <si>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</si>
  <si>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</si>
  <si>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</si>
  <si>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</si>
  <si>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</si>
  <si>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</si>
  <si>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</si>
  <si>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</si>
  <si>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</si>
  <si>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</si>
  <si>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</si>
  <si>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</si>
  <si>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</si>
  <si>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</si>
  <si>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</si>
  <si>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</si>
  <si>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</si>
  <si>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</si>
  <si>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</si>
  <si>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</si>
  <si>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</si>
  <si>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</si>
  <si>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</si>
  <si>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</si>
  <si>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</si>
  <si>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</si>
  <si>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</si>
  <si>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</si>
  <si>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</si>
  <si>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</si>
  <si>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</si>
  <si>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</si>
  <si>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</si>
  <si>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</si>
  <si>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</si>
  <si>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</si>
  <si>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</si>
  <si>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</si>
  <si>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</si>
  <si>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</si>
  <si>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</si>
  <si>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</si>
  <si>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</si>
  <si>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</si>
  <si>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</si>
  <si>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</si>
  <si>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</si>
  <si>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</si>
  <si>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</si>
  <si>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</si>
  <si>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</si>
  <si>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</si>
  <si>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</si>
  <si>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</si>
  <si>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</si>
  <si>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</si>
  <si>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</si>
  <si>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</si>
  <si>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</si>
  <si>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</si>
  <si>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</si>
  <si>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</si>
  <si>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</si>
  <si>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</si>
  <si>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</si>
  <si>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</si>
  <si>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</si>
  <si>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</si>
  <si>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</si>
  <si>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</si>
  <si>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</si>
  <si>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</si>
  <si>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</si>
  <si>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</si>
  <si>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</si>
  <si>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</si>
  <si>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</si>
  <si>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</si>
  <si>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</si>
  <si>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</si>
  <si>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</si>
  <si>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</si>
  <si>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</si>
  <si>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</si>
  <si>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</si>
  <si>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</si>
  <si>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</si>
  <si>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</si>
  <si>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</si>
  <si>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</si>
  <si>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</si>
  <si>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</si>
  <si>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</si>
  <si>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</si>
  <si>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</si>
  <si>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</si>
  <si>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</si>
  <si>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</si>
  <si>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</si>
  <si>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</si>
  <si>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</si>
  <si>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</si>
  <si>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</si>
  <si>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</si>
  <si>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</si>
  <si>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</si>
  <si>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</si>
  <si>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</si>
  <si>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</si>
  <si>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</si>
  <si>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</si>
  <si>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</si>
  <si>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</si>
  <si>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</si>
  <si>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</si>
  <si>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</si>
  <si>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</si>
  <si>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</si>
  <si>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</si>
  <si>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</si>
  <si>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</si>
  <si>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</si>
  <si>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</si>
  <si>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</si>
  <si>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</si>
  <si>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</si>
  <si>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</si>
  <si>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</si>
  <si>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</si>
  <si>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</si>
  <si>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</si>
  <si>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</si>
  <si>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</si>
  <si>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</si>
  <si>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</si>
  <si>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</si>
  <si>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</si>
  <si>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</si>
  <si>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</si>
  <si>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</si>
  <si>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</si>
  <si>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</si>
  <si>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</si>
  <si>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</si>
  <si>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</si>
  <si>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</si>
  <si>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</si>
  <si>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</si>
  <si>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</si>
  <si>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</si>
  <si>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</si>
  <si>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</si>
  <si>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</si>
  <si>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</si>
  <si>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</si>
  <si>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</si>
  <si>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</si>
  <si>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</si>
  <si>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</si>
  <si>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</si>
  <si>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</si>
  <si>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</si>
  <si>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</si>
  <si>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</si>
  <si>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</si>
  <si>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</si>
  <si>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</si>
  <si>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</si>
  <si>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</si>
  <si>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</si>
  <si>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</si>
  <si>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</si>
  <si>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</si>
  <si>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</si>
  <si>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</si>
  <si>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</si>
  <si>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</si>
  <si>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</si>
  <si>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</si>
  <si>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</si>
  <si>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</si>
  <si>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</si>
  <si>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</si>
  <si>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</si>
  <si>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</si>
  <si>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</si>
  <si>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</si>
  <si>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</si>
  <si>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</si>
  <si>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</si>
  <si>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</si>
  <si>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</si>
  <si>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</si>
  <si>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</si>
  <si>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</si>
  <si>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</si>
  <si>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</si>
  <si>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</si>
  <si>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</si>
  <si>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</si>
  <si>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</si>
  <si>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</si>
  <si>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</si>
  <si>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</si>
  <si>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</si>
  <si>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</si>
  <si>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</si>
  <si>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</si>
  <si>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</si>
  <si>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</si>
  <si>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</si>
  <si>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</si>
  <si>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</si>
  <si>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</si>
  <si>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</si>
  <si>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</si>
  <si>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</si>
  <si>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</si>
  <si>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</si>
  <si>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</si>
  <si>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</si>
  <si>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</si>
  <si>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</si>
  <si>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</si>
  <si>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</si>
  <si>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</si>
  <si>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</si>
  <si>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</si>
  <si>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</si>
  <si>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</si>
  <si>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</si>
  <si>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</si>
  <si>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</si>
  <si>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</si>
  <si>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</si>
  <si>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</si>
  <si>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</si>
  <si>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</si>
  <si>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</si>
  <si>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</si>
  <si>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</si>
  <si>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</si>
  <si>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</si>
  <si>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</si>
  <si>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</si>
  <si>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</si>
  <si>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</si>
  <si>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</si>
  <si>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</si>
  <si>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</si>
  <si>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</si>
  <si>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</si>
  <si>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</si>
  <si>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</si>
  <si>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</si>
  <si>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</si>
  <si>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</si>
  <si>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</si>
  <si>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</si>
  <si>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</si>
  <si>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</si>
  <si>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</si>
  <si>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</si>
  <si>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</si>
  <si>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</si>
  <si>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</si>
  <si>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</si>
  <si>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</si>
  <si>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</si>
  <si>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</si>
  <si>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</si>
  <si>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</si>
  <si>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</si>
  <si>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</si>
  <si>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</si>
  <si>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</si>
  <si>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</si>
  <si>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</si>
  <si>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</si>
  <si>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</si>
  <si>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</si>
  <si>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</si>
  <si>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</si>
  <si>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</si>
  <si>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</si>
  <si>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</si>
  <si>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</si>
  <si>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</si>
  <si>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</si>
  <si>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</si>
  <si>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</si>
  <si>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</si>
  <si>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</si>
  <si>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</si>
  <si>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</si>
  <si>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</si>
  <si>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</si>
  <si>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</si>
  <si>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</si>
  <si>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</si>
  <si>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</si>
  <si>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</si>
  <si>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</si>
  <si>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</si>
  <si>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</si>
  <si>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</si>
  <si>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</si>
  <si>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</si>
  <si>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</si>
  <si>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</si>
  <si>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</si>
  <si>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</si>
  <si>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</si>
  <si>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</si>
  <si>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</si>
  <si>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</si>
  <si>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</si>
  <si>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</si>
  <si>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</si>
  <si>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</si>
  <si>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</si>
  <si>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</si>
  <si>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</si>
  <si>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</si>
  <si>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</si>
  <si>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</si>
  <si>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</si>
  <si>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</si>
  <si>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</si>
  <si>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</si>
  <si>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</si>
  <si>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</si>
  <si>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</si>
  <si>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</si>
  <si>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</si>
  <si>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</si>
  <si>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</si>
  <si>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</si>
  <si>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</si>
  <si>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</si>
  <si>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</si>
  <si>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</si>
  <si>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</si>
  <si>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</si>
  <si>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</si>
  <si>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</si>
  <si>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</si>
  <si>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</si>
  <si>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</si>
  <si>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</si>
  <si>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</si>
  <si>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</si>
  <si>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</si>
  <si>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</si>
  <si>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</si>
  <si>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</si>
  <si>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</si>
  <si>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</si>
  <si>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</si>
  <si>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</si>
  <si>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</si>
  <si>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</si>
  <si>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</si>
  <si>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</si>
  <si>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</si>
  <si>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</si>
  <si>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</si>
  <si>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</si>
  <si>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</si>
  <si>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</si>
  <si>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</si>
  <si>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</si>
  <si>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</si>
  <si>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</si>
  <si>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</si>
  <si>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</si>
  <si>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</si>
  <si>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</si>
  <si>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</si>
  <si>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</si>
  <si>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</si>
  <si>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</si>
  <si>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</si>
  <si>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</si>
  <si>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</si>
  <si>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</si>
  <si>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</si>
  <si>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</si>
  <si>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</si>
  <si>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</si>
  <si>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</si>
  <si>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</si>
  <si>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</si>
  <si>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</si>
  <si>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</si>
  <si>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</si>
  <si>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</si>
  <si>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</si>
  <si>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</si>
  <si>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</si>
  <si>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</si>
  <si>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</si>
  <si>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</si>
  <si>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</si>
  <si>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</si>
  <si>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</si>
  <si>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</si>
  <si>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</si>
  <si>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</si>
  <si>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</si>
  <si>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</si>
  <si>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</si>
  <si>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</si>
  <si>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</si>
  <si>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</si>
  <si>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</si>
  <si>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</si>
  <si>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</si>
  <si>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</si>
  <si>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</si>
  <si>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</si>
  <si>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</si>
  <si>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</si>
  <si>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</si>
  <si>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</si>
  <si>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</si>
  <si>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</si>
  <si>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</si>
  <si>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</si>
  <si>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</si>
  <si>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</si>
  <si>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</si>
  <si>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</si>
  <si>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</si>
  <si>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</si>
  <si>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</si>
  <si>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</si>
  <si>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</si>
  <si>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</si>
  <si>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</si>
  <si>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</si>
  <si>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</si>
  <si>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</si>
  <si>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</si>
  <si>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</si>
  <si>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</si>
  <si>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</si>
  <si>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</si>
  <si>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</si>
  <si>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</si>
  <si>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</si>
  <si>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</si>
  <si>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</si>
  <si>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</si>
  <si>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</si>
  <si>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</si>
  <si>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</si>
  <si>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</si>
  <si>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</si>
  <si>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</si>
  <si>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</si>
  <si>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</si>
  <si>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</si>
  <si>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</si>
  <si>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</si>
  <si>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</si>
  <si>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</si>
  <si>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</si>
  <si>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</si>
  <si>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</si>
  <si>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</si>
  <si>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</si>
  <si>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</si>
  <si>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</si>
  <si>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</si>
  <si>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</si>
  <si>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</si>
  <si>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</si>
  <si>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</si>
  <si>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</si>
  <si>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</si>
  <si>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</si>
  <si>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</si>
  <si>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</si>
  <si>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</si>
  <si>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</si>
  <si>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</si>
  <si>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</si>
  <si>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</si>
  <si>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</si>
  <si>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</si>
  <si>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</si>
  <si>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</si>
  <si>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</si>
  <si>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</si>
  <si>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</si>
  <si>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</si>
  <si>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</si>
  <si>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</si>
  <si>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</si>
  <si>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</si>
  <si>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</si>
  <si>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</si>
  <si>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</si>
  <si>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</si>
  <si>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</si>
  <si>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</si>
  <si>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</si>
  <si>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</si>
  <si>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</si>
  <si>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</si>
  <si>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</si>
  <si>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</si>
  <si>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</si>
  <si>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</si>
  <si>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</si>
  <si>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</si>
  <si>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</si>
  <si>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</si>
  <si>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</si>
  <si>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</si>
  <si>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</si>
  <si>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</si>
  <si>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</si>
  <si>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</si>
  <si>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</si>
  <si>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</si>
  <si>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</si>
  <si>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</si>
  <si>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</si>
  <si>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</si>
  <si>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</si>
  <si>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</si>
  <si>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</si>
  <si>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</si>
  <si>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</si>
  <si>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</si>
  <si>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</si>
  <si>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</si>
  <si>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</si>
  <si>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</si>
  <si>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</si>
  <si>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</si>
  <si>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</si>
  <si>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</si>
  <si>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</si>
  <si>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</si>
  <si>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</si>
  <si>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</si>
  <si>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</si>
  <si>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</si>
  <si>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</si>
  <si>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</si>
  <si>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</si>
  <si>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</si>
  <si>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</si>
  <si>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</si>
  <si>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</si>
  <si>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</si>
  <si>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</si>
  <si>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</si>
  <si>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</si>
  <si>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</si>
  <si>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</si>
  <si>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</si>
  <si>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</si>
  <si>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</si>
  <si>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</si>
  <si>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</si>
  <si>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</si>
  <si>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</si>
  <si>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</si>
  <si>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</si>
  <si>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</si>
  <si>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</si>
  <si>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</si>
  <si>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</si>
  <si>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</si>
  <si>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</si>
  <si>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</si>
  <si>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</si>
  <si>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</si>
  <si>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</si>
  <si>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</si>
  <si>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</si>
  <si>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</si>
  <si>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</si>
  <si>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</si>
  <si>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</si>
  <si>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</si>
  <si>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</si>
  <si>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</si>
  <si>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</si>
  <si>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</si>
  <si>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</si>
  <si>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</si>
  <si>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</si>
  <si>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</si>
  <si>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</si>
  <si>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</si>
  <si>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</si>
  <si>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</si>
  <si>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</si>
  <si>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</si>
  <si>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</si>
  <si>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</si>
  <si>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</si>
  <si>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</si>
  <si>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</si>
  <si>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</si>
  <si>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</si>
  <si>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</si>
  <si>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</si>
  <si>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</si>
  <si>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</si>
  <si>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</si>
  <si>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</si>
  <si>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</si>
  <si>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</si>
  <si>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</si>
  <si>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</si>
  <si>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</si>
  <si>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</si>
  <si>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</si>
  <si>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</si>
  <si>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</si>
  <si>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</si>
  <si>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</si>
  <si>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</si>
  <si>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</si>
  <si>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</si>
  <si>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</si>
  <si>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</si>
  <si>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</si>
  <si>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</si>
  <si>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</si>
  <si>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</si>
  <si>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</si>
  <si>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</si>
  <si>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</si>
  <si>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</si>
  <si>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</si>
  <si>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</si>
  <si>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</si>
  <si>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</si>
  <si>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</si>
  <si>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</si>
  <si>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</si>
  <si>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</si>
  <si>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</si>
  <si>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</si>
  <si>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</si>
  <si>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</si>
  <si>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</si>
  <si>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</si>
  <si>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</si>
  <si>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</si>
  <si>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</si>
  <si>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</si>
  <si>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</si>
  <si>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</si>
  <si>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</si>
  <si>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</si>
  <si>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</si>
  <si>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</si>
  <si>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</si>
  <si>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</si>
  <si>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</si>
  <si>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</si>
  <si>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</si>
  <si>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</si>
  <si>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</si>
  <si>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</si>
  <si>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</si>
  <si>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</si>
  <si>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</si>
  <si>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</si>
  <si>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</si>
  <si>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</si>
  <si>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</si>
  <si>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</si>
  <si>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</si>
  <si>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</si>
  <si>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</si>
  <si>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</si>
  <si>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</si>
  <si>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</si>
  <si>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</si>
  <si>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</si>
  <si>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</si>
  <si>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</si>
  <si>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</si>
  <si>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</si>
  <si>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</si>
  <si>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</si>
  <si>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</si>
  <si>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</si>
  <si>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</si>
  <si>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</si>
  <si>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</si>
  <si>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</si>
  <si>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</si>
  <si>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</si>
  <si>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</si>
  <si>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</si>
  <si>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</si>
  <si>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</si>
  <si>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</si>
  <si>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</si>
  <si>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</si>
  <si>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</si>
  <si>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</si>
  <si>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</si>
  <si>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</si>
  <si>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</si>
  <si>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</si>
  <si>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</si>
  <si>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</si>
  <si>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</si>
  <si>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</si>
  <si>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</si>
  <si>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</si>
  <si>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</si>
  <si>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</si>
  <si>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</si>
  <si>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</si>
  <si>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</si>
  <si>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</si>
  <si>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</si>
  <si>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</si>
  <si>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</si>
  <si>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</si>
  <si>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</si>
  <si>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</si>
  <si>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</si>
  <si>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</si>
  <si>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</si>
  <si>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</si>
  <si>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</si>
  <si>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</si>
  <si>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</si>
  <si>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</si>
  <si>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</si>
  <si>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</si>
  <si>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</si>
  <si>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</si>
  <si>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</si>
  <si>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</si>
  <si>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</si>
  <si>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</si>
  <si>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</si>
  <si>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</si>
  <si>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</si>
  <si>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</si>
  <si>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</si>
  <si>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</si>
  <si>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</si>
  <si>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</si>
  <si>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</si>
  <si>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</si>
  <si>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</si>
  <si>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</si>
  <si>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</si>
  <si>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</si>
  <si>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</si>
  <si>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</si>
  <si>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</si>
  <si>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</si>
  <si>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</si>
  <si>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</si>
  <si>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</si>
  <si>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</si>
  <si>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</si>
  <si>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</si>
  <si>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</si>
  <si>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</si>
  <si>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</si>
  <si>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</si>
  <si>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</si>
  <si>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</si>
  <si>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</si>
  <si>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</si>
  <si>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</si>
  <si>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</si>
  <si>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</si>
  <si>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</si>
  <si>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</si>
  <si>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</si>
  <si>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</si>
  <si>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</si>
  <si>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</si>
  <si>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</si>
  <si>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</si>
  <si>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</si>
  <si>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</si>
  <si>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</si>
  <si>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</si>
  <si>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</si>
  <si>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</si>
  <si>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</si>
  <si>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</si>
  <si>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</si>
  <si>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</si>
  <si>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</si>
  <si>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</si>
  <si>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</si>
  <si>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</si>
  <si>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</si>
  <si>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</si>
  <si>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</si>
  <si>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</si>
  <si>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</si>
  <si>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</si>
  <si>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</si>
  <si>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</si>
  <si>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</si>
  <si>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</si>
  <si>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</si>
  <si>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</si>
  <si>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</si>
  <si>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</si>
  <si>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</si>
  <si>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</si>
  <si>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</si>
  <si>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</si>
  <si>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</si>
  <si>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</si>
  <si>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</si>
  <si>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</si>
  <si>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</si>
  <si>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</si>
  <si>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</si>
  <si>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</si>
  <si>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</si>
  <si>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</si>
  <si>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</si>
  <si>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</si>
  <si>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</si>
  <si>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</si>
  <si>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</si>
  <si>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</si>
  <si>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</si>
  <si>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</si>
  <si>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</si>
  <si>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</si>
  <si>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</si>
  <si>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</si>
  <si>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</si>
  <si>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</si>
  <si>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</si>
  <si>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</si>
  <si>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</si>
  <si>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</si>
  <si>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</si>
  <si>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</si>
  <si>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</si>
  <si>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</si>
  <si>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</si>
  <si>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</si>
  <si>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</si>
  <si>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</si>
  <si>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</si>
  <si>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</si>
  <si>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</si>
  <si>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</si>
  <si>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</si>
  <si>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</si>
  <si>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</si>
  <si>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</si>
  <si>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</si>
  <si>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</si>
  <si>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</si>
  <si>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</si>
  <si>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</si>
  <si>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</si>
  <si>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</si>
  <si>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</si>
  <si>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</si>
  <si>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</si>
  <si>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</si>
  <si>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</si>
  <si>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</si>
  <si>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</si>
  <si>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</si>
  <si>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</si>
  <si>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</si>
  <si>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</si>
  <si>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</si>
  <si>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</si>
  <si>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</si>
  <si>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</si>
  <si>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</si>
  <si>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</si>
  <si>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</si>
  <si>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</si>
  <si>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</si>
  <si>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</si>
  <si>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</si>
  <si>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</si>
  <si>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</si>
  <si>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</si>
  <si>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</si>
  <si>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</si>
  <si>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</si>
  <si>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</si>
  <si>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</si>
  <si>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</si>
  <si>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</si>
  <si>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</si>
  <si>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</si>
  <si>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</si>
  <si>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</si>
  <si>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</si>
  <si>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</si>
  <si>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</si>
  <si>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</si>
  <si>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</si>
  <si>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</si>
  <si>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</si>
  <si>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</si>
  <si>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</si>
  <si>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</si>
  <si>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</si>
  <si>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</si>
  <si>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</si>
  <si>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</si>
  <si>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</si>
  <si>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</si>
  <si>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</si>
  <si>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</si>
  <si>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</si>
  <si>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</si>
  <si>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</si>
  <si>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</si>
  <si>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</si>
  <si>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</si>
  <si>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</si>
  <si>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</si>
  <si>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</si>
  <si>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</si>
  <si>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</si>
  <si>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</si>
  <si>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</si>
  <si>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</si>
  <si>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</si>
  <si>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</si>
  <si>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</si>
  <si>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</si>
  <si>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</si>
  <si>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</si>
  <si>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</si>
  <si>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</si>
  <si>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</si>
  <si>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</si>
  <si>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</si>
  <si>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</si>
  <si>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</si>
  <si>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</si>
  <si>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</si>
  <si>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</si>
  <si>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</si>
  <si>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</si>
  <si>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</si>
  <si>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</si>
  <si>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</si>
  <si>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</si>
  <si>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</si>
  <si>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</si>
  <si>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</si>
  <si>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</si>
  <si>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</si>
  <si>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</si>
  <si>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</si>
  <si>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</si>
  <si>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</si>
  <si>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</si>
  <si>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</si>
  <si>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</si>
  <si>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</si>
  <si>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</si>
  <si>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</si>
  <si>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</si>
  <si>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</si>
  <si>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</si>
  <si>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</si>
  <si>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</si>
  <si>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</si>
  <si>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</si>
  <si>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</si>
  <si>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</si>
  <si>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</si>
  <si>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</si>
  <si>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</si>
  <si>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</si>
  <si>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</si>
  <si>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</si>
  <si>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</si>
  <si>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</si>
  <si>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</si>
  <si>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</si>
  <si>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</si>
  <si>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</si>
  <si>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</si>
  <si>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</si>
  <si>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</si>
  <si>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</si>
  <si>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</si>
  <si>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</si>
  <si>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</si>
  <si>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</si>
  <si>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</si>
  <si>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</si>
  <si>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</si>
  <si>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</si>
  <si>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</si>
  <si>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</si>
  <si>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</si>
  <si>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</si>
  <si>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</si>
  <si>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</si>
  <si>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</si>
  <si>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</si>
  <si>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</si>
  <si>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</si>
  <si>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</si>
  <si>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</si>
  <si>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</si>
  <si>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</si>
  <si>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</si>
  <si>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</si>
  <si>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</si>
  <si>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</si>
  <si>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</si>
  <si>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</si>
  <si>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</si>
  <si>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</si>
  <si>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</si>
  <si>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</si>
  <si>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</si>
  <si>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</si>
  <si>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</si>
  <si>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</si>
  <si>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</si>
  <si>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</si>
  <si>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</si>
  <si>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</si>
  <si>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</si>
  <si>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</si>
  <si>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</si>
  <si>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</si>
  <si>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</si>
  <si>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</si>
  <si>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</si>
  <si>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</si>
  <si>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</si>
  <si>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</si>
  <si>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</si>
  <si>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</si>
  <si>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</si>
  <si>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</si>
  <si>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</si>
  <si>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</si>
  <si>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</si>
  <si>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</si>
  <si>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</si>
  <si>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</si>
  <si>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</si>
  <si>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</si>
  <si>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</si>
  <si>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</si>
  <si>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</si>
  <si>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</si>
  <si>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</si>
  <si>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</si>
  <si>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</si>
  <si>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</si>
  <si>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</si>
  <si>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</si>
  <si>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</si>
  <si>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</si>
  <si>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</si>
  <si>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</si>
  <si>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</si>
  <si>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</si>
  <si>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</si>
  <si>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</si>
  <si>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</si>
  <si>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</si>
  <si>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</si>
  <si>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</si>
  <si>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</si>
  <si>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</si>
  <si>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</si>
  <si>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</si>
  <si>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</si>
  <si>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</si>
  <si>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</si>
  <si>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</si>
  <si>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</si>
  <si>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</si>
  <si>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</si>
  <si>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</si>
  <si>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</si>
  <si>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</si>
  <si>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</si>
  <si>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</si>
  <si>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</si>
  <si>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</si>
  <si>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</si>
  <si>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</si>
  <si>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</si>
  <si>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</si>
  <si>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</si>
  <si>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</si>
  <si>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</si>
  <si>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</si>
  <si>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</si>
  <si>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</si>
  <si>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</si>
  <si>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</si>
  <si>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</si>
  <si>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</si>
  <si>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</si>
  <si>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</si>
  <si>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</si>
  <si>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</si>
  <si>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</si>
  <si>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</si>
  <si>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</si>
  <si>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</si>
  <si>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</si>
  <si>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</si>
  <si>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</si>
  <si>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</si>
  <si>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</si>
  <si>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</si>
  <si>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</si>
  <si>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</si>
  <si>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</si>
  <si>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</si>
  <si>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</si>
  <si>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</si>
  <si>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</si>
  <si>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</si>
  <si>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</si>
  <si>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</si>
  <si>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</si>
  <si>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</si>
  <si>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</si>
  <si>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</si>
  <si>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</si>
  <si>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</si>
  <si>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</si>
  <si>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</si>
  <si>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</si>
  <si>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</si>
  <si>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</si>
  <si>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</si>
  <si>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</si>
  <si>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</si>
  <si>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</si>
  <si>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</si>
  <si>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</si>
  <si>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</si>
  <si>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</si>
  <si>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</si>
  <si>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</si>
  <si>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</si>
  <si>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</si>
  <si>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</si>
  <si>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</si>
  <si>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</si>
  <si>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</si>
  <si>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</si>
  <si>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</si>
  <si>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</si>
  <si>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</si>
  <si>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</si>
  <si>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</si>
  <si>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</si>
  <si>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</si>
  <si>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</si>
  <si>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</si>
  <si>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</si>
  <si>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</si>
  <si>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</si>
  <si>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</si>
  <si>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</si>
  <si>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</si>
  <si>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</si>
  <si>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</si>
  <si>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</si>
  <si>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</si>
  <si>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</si>
  <si>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</si>
  <si>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</si>
  <si>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</si>
  <si>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</si>
  <si>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</si>
  <si>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</si>
  <si>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</si>
  <si>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</si>
  <si>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</si>
  <si>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</si>
  <si>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</si>
  <si>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</si>
  <si>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</si>
  <si>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</si>
  <si>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</si>
  <si>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</si>
  <si>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</si>
  <si>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</si>
  <si>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</si>
  <si>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</si>
  <si>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</si>
  <si>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</si>
  <si>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</si>
  <si>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</si>
  <si>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</si>
  <si>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</si>
  <si>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</si>
  <si>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</si>
  <si>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</si>
  <si>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</si>
  <si>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</si>
  <si>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</si>
  <si>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</si>
  <si>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</si>
  <si>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</si>
  <si>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</si>
  <si>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</si>
  <si>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</si>
  <si>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</si>
  <si>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</si>
  <si>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</si>
  <si>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</si>
  <si>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</si>
  <si>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</si>
  <si>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</si>
  <si>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</si>
  <si>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</si>
  <si>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</si>
  <si>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</si>
  <si>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</si>
  <si>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</si>
  <si>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</si>
  <si>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</si>
  <si>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</si>
  <si>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</si>
  <si>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</si>
  <si>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</si>
  <si>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</si>
  <si>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</si>
  <si>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</si>
  <si>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</si>
  <si>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</si>
  <si>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</si>
  <si>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</si>
  <si>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</si>
  <si>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</si>
  <si>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</si>
  <si>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</si>
  <si>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</si>
  <si>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</si>
  <si>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</si>
  <si>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</si>
  <si>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</si>
  <si>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</si>
  <si>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</si>
  <si>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</si>
  <si>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</si>
  <si>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</si>
  <si>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</si>
  <si>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</si>
  <si>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</si>
  <si>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</si>
  <si>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</si>
  <si>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</si>
  <si>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</si>
  <si>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</si>
  <si>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</si>
  <si>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</si>
  <si>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</si>
  <si>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</si>
  <si>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</si>
  <si>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</si>
  <si>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</si>
  <si>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</si>
  <si>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</si>
  <si>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</si>
  <si>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</si>
  <si>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</si>
  <si>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</si>
  <si>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</si>
  <si>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</si>
  <si>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</si>
  <si>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</si>
  <si>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</si>
  <si>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</si>
  <si>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</si>
  <si>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</si>
  <si>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</si>
  <si>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</si>
  <si>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</si>
  <si>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</si>
  <si>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</si>
  <si>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</si>
  <si>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</si>
  <si>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</si>
  <si>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</si>
  <si>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</si>
  <si>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</si>
  <si>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</si>
  <si>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</si>
  <si>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</si>
  <si>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</si>
  <si>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</si>
  <si>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</si>
  <si>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</si>
  <si>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</si>
  <si>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</si>
  <si>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</si>
  <si>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</si>
  <si>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</si>
  <si>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</si>
  <si>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</si>
  <si>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</si>
  <si>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</si>
  <si>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</si>
  <si>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</si>
  <si>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</si>
  <si>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</si>
  <si>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</si>
  <si>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</si>
  <si>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</si>
  <si>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</si>
  <si>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</si>
  <si>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</si>
  <si>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</si>
  <si>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</si>
  <si>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</si>
  <si>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</si>
  <si>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</si>
  <si>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</si>
  <si>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</si>
  <si>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</si>
  <si>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</si>
  <si>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</si>
  <si>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</si>
  <si>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</si>
  <si>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</si>
  <si>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</si>
  <si>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</si>
  <si>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</si>
  <si>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</si>
  <si>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</si>
  <si>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</si>
  <si>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</si>
  <si>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</si>
  <si>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</si>
  <si>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</si>
  <si>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</si>
  <si>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</si>
  <si>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</si>
  <si>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</si>
  <si>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</si>
  <si>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</si>
  <si>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</si>
  <si>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</si>
  <si>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</si>
  <si>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</si>
  <si>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</si>
  <si>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</si>
  <si>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</si>
  <si>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</si>
  <si>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</si>
  <si>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</si>
  <si>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</si>
  <si>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</si>
  <si>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</si>
  <si>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</si>
  <si>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</si>
  <si>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</si>
  <si>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</si>
  <si>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</si>
  <si>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</si>
  <si>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</si>
  <si>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</si>
  <si>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</si>
  <si>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</si>
  <si>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</si>
  <si>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</si>
  <si>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</si>
  <si>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</si>
  <si>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</si>
  <si>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</si>
  <si>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</si>
  <si>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</si>
  <si>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</si>
  <si>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</si>
  <si>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</si>
  <si>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</si>
  <si>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</si>
  <si>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</si>
  <si>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</si>
  <si>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</si>
  <si>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</si>
  <si>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</si>
  <si>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</si>
  <si>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</si>
  <si>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</si>
  <si>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</si>
  <si>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</si>
  <si>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</si>
  <si>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</si>
  <si>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</si>
  <si>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</si>
  <si>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</si>
  <si>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</si>
  <si>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</si>
  <si>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</si>
  <si>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</si>
  <si>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</si>
  <si>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</si>
  <si>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</si>
  <si>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</si>
  <si>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</si>
  <si>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</si>
  <si>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</si>
  <si>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</si>
  <si>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</si>
  <si>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</si>
  <si>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</si>
  <si>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</si>
  <si>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</si>
  <si>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</si>
  <si>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</si>
  <si>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</si>
  <si>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</si>
  <si>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</si>
  <si>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</si>
  <si>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</si>
  <si>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</si>
  <si>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</si>
  <si>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</si>
  <si>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</si>
  <si>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</si>
  <si>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</si>
  <si>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</si>
  <si>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</si>
  <si>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</si>
  <si>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</si>
  <si>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</si>
  <si>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</si>
  <si>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</si>
  <si>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</si>
  <si>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</si>
  <si>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</si>
  <si>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</si>
  <si>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</si>
  <si>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</si>
  <si>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</si>
  <si>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</si>
  <si>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</si>
  <si>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</si>
  <si>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</si>
  <si>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</si>
  <si>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</si>
  <si>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</si>
  <si>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</si>
  <si>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</si>
  <si>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</si>
  <si>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</si>
  <si>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</si>
  <si>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</si>
  <si>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</si>
  <si>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</si>
  <si>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</si>
  <si>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</si>
  <si>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</si>
  <si>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</si>
  <si>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</si>
  <si>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</si>
  <si>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</si>
  <si>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</si>
  <si>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</si>
  <si>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</si>
  <si>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</si>
  <si>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</si>
  <si>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</si>
  <si>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</si>
  <si>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</si>
  <si>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</si>
  <si>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</si>
  <si>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</si>
  <si>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</si>
  <si>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</si>
  <si>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</si>
  <si>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</si>
  <si>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</si>
  <si>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</si>
  <si>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</si>
  <si>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</si>
  <si>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</si>
  <si>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</si>
  <si>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</si>
  <si>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</si>
  <si>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</si>
  <si>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</si>
  <si>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</si>
  <si>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</si>
  <si>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</si>
  <si>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</si>
  <si>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</si>
  <si>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</si>
  <si>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</si>
  <si>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</si>
  <si>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</si>
  <si>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</si>
  <si>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</si>
  <si>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</si>
  <si>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</si>
  <si>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</si>
  <si>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</si>
  <si>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</si>
  <si>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</si>
  <si>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</si>
  <si>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</si>
  <si>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</si>
  <si>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</si>
  <si>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</si>
  <si>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</si>
  <si>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</si>
  <si>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</si>
  <si>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</si>
  <si>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</si>
  <si>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</si>
  <si>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</si>
  <si>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</si>
  <si>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</si>
  <si>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</si>
  <si>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</si>
  <si>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</si>
  <si>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</si>
  <si>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</si>
  <si>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</si>
  <si>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</si>
  <si>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</si>
  <si>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</si>
  <si>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</si>
  <si>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</si>
  <si>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</si>
  <si>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</si>
  <si>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</si>
  <si>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</si>
  <si>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</si>
  <si>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</si>
  <si>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</si>
  <si>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</si>
  <si>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</si>
  <si>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</si>
  <si>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</si>
  <si>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</si>
  <si>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</si>
  <si>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</si>
  <si>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</si>
  <si>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</si>
  <si>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</si>
  <si>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</si>
  <si>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</si>
  <si>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</si>
  <si>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</si>
  <si>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</si>
  <si>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</si>
  <si>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</si>
  <si>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</si>
  <si>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</si>
  <si>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</si>
  <si>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</si>
  <si>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</si>
  <si>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</si>
  <si>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</si>
  <si>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</si>
  <si>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</si>
  <si>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</si>
  <si>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</si>
  <si>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</si>
  <si>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</si>
  <si>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</si>
  <si>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</si>
  <si>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</si>
  <si>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</si>
  <si>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</si>
  <si>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</si>
  <si>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</si>
  <si>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</si>
  <si>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</si>
  <si>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</si>
  <si>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</si>
  <si>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</si>
  <si>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</si>
  <si>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</si>
  <si>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</si>
  <si>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</si>
  <si>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</si>
  <si>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</si>
  <si>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</si>
  <si>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</si>
  <si>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</si>
  <si>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</si>
  <si>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</si>
  <si>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</si>
  <si>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</si>
  <si>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</si>
  <si>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</si>
  <si>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</si>
  <si>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</si>
  <si>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</si>
  <si>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</si>
  <si>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</si>
  <si>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</si>
  <si>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</si>
  <si>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</si>
  <si>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</si>
  <si>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</si>
  <si>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</si>
  <si>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</si>
  <si>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</si>
  <si>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</si>
  <si>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</si>
  <si>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</si>
  <si>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</si>
  <si>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</si>
  <si>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</si>
  <si>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</si>
  <si>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</si>
  <si>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</si>
  <si>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</si>
  <si>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</si>
  <si>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</si>
  <si>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</si>
  <si>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</si>
  <si>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</si>
  <si>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</si>
  <si>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</si>
  <si>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</si>
  <si>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</si>
  <si>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</si>
  <si>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</si>
  <si>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</si>
  <si>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</si>
  <si>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</si>
  <si>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</si>
  <si>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</si>
  <si>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</si>
  <si>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</si>
  <si>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</si>
  <si>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</si>
  <si>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</si>
  <si>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</si>
  <si>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</si>
  <si>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</si>
  <si>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</si>
  <si>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</si>
  <si>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</si>
  <si>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</si>
  <si>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</si>
  <si>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</si>
  <si>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</si>
  <si>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</si>
  <si>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</si>
  <si>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</si>
  <si>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</si>
  <si>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</si>
  <si>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</si>
  <si>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</si>
  <si>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</si>
  <si>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</si>
  <si>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</si>
  <si>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</si>
  <si>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</si>
  <si>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</si>
  <si>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</si>
  <si>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</si>
  <si>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</si>
  <si>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</si>
  <si>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</si>
  <si>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</si>
  <si>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</si>
  <si>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</si>
  <si>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</si>
  <si>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</si>
  <si>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</si>
  <si>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</si>
  <si>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</si>
  <si>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</si>
  <si>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</si>
  <si>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</si>
  <si>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</si>
  <si>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</si>
  <si>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</si>
  <si>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</si>
  <si>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</si>
  <si>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</si>
  <si>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</si>
  <si>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</si>
  <si>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</si>
  <si>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</si>
  <si>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</si>
  <si>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</si>
  <si>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</si>
  <si>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</si>
  <si>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</si>
  <si>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</si>
  <si>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</si>
  <si>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</si>
  <si>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</si>
  <si>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</si>
  <si>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</si>
  <si>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</si>
  <si>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</si>
  <si>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</si>
  <si>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</si>
  <si>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</si>
  <si>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</si>
  <si>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</si>
  <si>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</si>
  <si>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</si>
  <si>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</si>
  <si>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</si>
  <si>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</si>
  <si>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</si>
  <si>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</si>
  <si>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</si>
  <si>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</si>
  <si>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</si>
  <si>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</si>
  <si>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</si>
  <si>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</si>
  <si>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</si>
  <si>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</si>
  <si>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</si>
  <si>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</si>
  <si>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</si>
  <si>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</si>
  <si>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</si>
  <si>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</si>
  <si>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</si>
  <si>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</si>
  <si>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</si>
  <si>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</si>
  <si>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</si>
  <si>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</si>
  <si>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</si>
  <si>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</si>
  <si>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</si>
  <si>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</si>
  <si>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</si>
  <si>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</si>
  <si>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</si>
  <si>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</si>
  <si>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</si>
  <si>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</si>
  <si>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</si>
  <si>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</si>
  <si>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</si>
  <si>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</si>
  <si>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</si>
  <si>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</si>
  <si>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</si>
  <si>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</si>
  <si>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</si>
  <si>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</si>
  <si>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</si>
  <si>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</si>
  <si>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</si>
  <si>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</si>
  <si>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</si>
  <si>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</si>
  <si>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</si>
  <si>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</si>
  <si>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</si>
  <si>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</si>
  <si>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</si>
  <si>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</si>
  <si>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</si>
  <si>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</si>
  <si>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</si>
  <si>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</si>
  <si>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</si>
  <si>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</si>
  <si>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</si>
  <si>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</si>
  <si>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</si>
  <si>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</si>
  <si>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</si>
  <si>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</si>
  <si>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</si>
  <si>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</si>
  <si>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</si>
  <si>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</si>
  <si>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</si>
  <si>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</si>
  <si>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</si>
  <si>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</si>
  <si>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</si>
  <si>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</si>
  <si>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</si>
  <si>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</si>
  <si>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</si>
  <si>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</si>
  <si>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</si>
  <si>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</si>
  <si>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</si>
  <si>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</si>
  <si>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</si>
  <si>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</si>
  <si>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</si>
  <si>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</si>
  <si>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</si>
  <si>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</si>
  <si>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</si>
  <si>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</si>
  <si>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</si>
  <si>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</si>
  <si>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</si>
  <si>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</si>
  <si>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</si>
  <si>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</si>
  <si>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</si>
  <si>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</si>
  <si>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</si>
  <si>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</si>
  <si>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</si>
  <si>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</si>
  <si>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</si>
  <si>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</si>
  <si>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</si>
  <si>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</si>
  <si>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</si>
  <si>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</si>
  <si>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</si>
  <si>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</si>
  <si>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</si>
  <si>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</si>
  <si>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</si>
  <si>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</si>
  <si>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</si>
  <si>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</si>
  <si>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</si>
  <si>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</si>
  <si>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</si>
  <si>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</si>
  <si>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</si>
  <si>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</si>
  <si>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</si>
  <si>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</si>
  <si>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</si>
  <si>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</si>
  <si>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</si>
  <si>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</si>
  <si>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</si>
  <si>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</si>
  <si>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</si>
  <si>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</si>
  <si>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</si>
  <si>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</si>
  <si>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</si>
  <si>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</si>
  <si>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</si>
  <si>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</si>
  <si>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</si>
  <si>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</si>
  <si>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</si>
  <si>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</si>
  <si>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</si>
  <si>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</si>
  <si>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</si>
  <si>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</si>
  <si>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</si>
  <si>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</si>
  <si>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</si>
  <si>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</si>
  <si>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</si>
  <si>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</si>
  <si>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</si>
  <si>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</si>
  <si>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</si>
  <si>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</si>
  <si>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</si>
  <si>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</si>
  <si>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</si>
  <si>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</si>
  <si>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</si>
  <si>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</si>
  <si>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</si>
  <si>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</si>
  <si>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</si>
  <si>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</si>
  <si>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</si>
  <si>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</si>
  <si>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</si>
  <si>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</si>
  <si>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</si>
  <si>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</si>
  <si>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</si>
  <si>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</si>
  <si>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</si>
  <si>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</si>
  <si>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</si>
  <si>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</si>
  <si>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</si>
  <si>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</si>
  <si>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</si>
  <si>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</si>
  <si>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</si>
  <si>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</si>
  <si>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</si>
  <si>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</si>
  <si>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</si>
  <si>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</si>
  <si>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</si>
  <si>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</si>
  <si>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</si>
  <si>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</si>
  <si>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</si>
  <si>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</si>
  <si>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</si>
  <si>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</si>
  <si>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</si>
  <si>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</si>
  <si>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</si>
  <si>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</si>
  <si>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</si>
  <si>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</si>
  <si>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</si>
  <si>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</si>
  <si>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</si>
  <si>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</si>
  <si>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</si>
  <si>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</si>
  <si>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</si>
  <si>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</si>
  <si>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</si>
  <si>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</si>
  <si>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</si>
  <si>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</si>
  <si>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</si>
  <si>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</si>
  <si>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</si>
  <si>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</si>
  <si>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</si>
  <si>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</si>
  <si>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</si>
  <si>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</si>
  <si>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</si>
  <si>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</si>
  <si>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</si>
  <si>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</si>
  <si>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</si>
  <si>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</si>
  <si>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</si>
  <si>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</si>
  <si>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</si>
  <si>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</si>
  <si>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</si>
  <si>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</si>
  <si>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</si>
  <si>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</si>
  <si>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</si>
  <si>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</si>
  <si>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</si>
  <si>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</si>
  <si>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</si>
  <si>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</si>
  <si>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</si>
  <si>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</si>
  <si>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</si>
  <si>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</si>
  <si>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</si>
  <si>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</si>
  <si>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</si>
  <si>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</si>
  <si>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</si>
  <si>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</si>
  <si>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</si>
  <si>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</si>
  <si>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</si>
  <si>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</si>
  <si>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</si>
  <si>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</si>
  <si>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</si>
  <si>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</si>
  <si>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</si>
  <si>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</si>
  <si>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</si>
  <si>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</si>
  <si>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</si>
  <si>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</si>
  <si>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</si>
  <si>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</si>
  <si>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</si>
  <si>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</si>
  <si>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</si>
  <si>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</si>
  <si>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</si>
  <si>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</si>
  <si>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</si>
  <si>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</si>
  <si>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</si>
  <si>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</si>
  <si>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</si>
  <si>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</si>
  <si>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</si>
  <si>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</si>
  <si>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</si>
  <si>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</si>
  <si>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</si>
  <si>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</si>
  <si>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</si>
  <si>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</si>
  <si>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</si>
  <si>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</si>
  <si>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</si>
  <si>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</si>
  <si>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</si>
  <si>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</si>
  <si>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</si>
  <si>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</si>
  <si>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</si>
  <si>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</si>
  <si>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</si>
  <si>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</si>
  <si>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</si>
  <si>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</si>
  <si>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</si>
  <si>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</si>
  <si>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</si>
  <si>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</si>
  <si>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</si>
  <si>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</si>
  <si>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</si>
  <si>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</si>
  <si>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</si>
  <si>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</si>
  <si>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</si>
  <si>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</si>
  <si>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</si>
  <si>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</si>
  <si>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</si>
  <si>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</si>
  <si>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</si>
  <si>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</si>
  <si>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</si>
  <si>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</si>
  <si>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</si>
  <si>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</si>
  <si>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</si>
  <si>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</si>
  <si>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</si>
  <si>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</si>
  <si>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</si>
  <si>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</si>
  <si>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</si>
  <si>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</si>
  <si>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</si>
  <si>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</si>
  <si>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</si>
  <si>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</si>
  <si>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</si>
  <si>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</si>
  <si>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</si>
  <si>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</si>
  <si>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</si>
  <si>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</si>
  <si>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</si>
  <si>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</si>
  <si>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</si>
  <si>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</si>
  <si>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</si>
  <si>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</si>
  <si>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</si>
  <si>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</si>
  <si>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</si>
  <si>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</si>
  <si>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</si>
  <si>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</si>
  <si>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</si>
  <si>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</si>
  <si>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</si>
  <si>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</si>
  <si>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</si>
  <si>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</si>
  <si>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</si>
  <si>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</si>
  <si>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</si>
  <si>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</si>
  <si>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</si>
  <si>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</si>
  <si>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</si>
  <si>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</si>
  <si>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</si>
  <si>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</si>
  <si>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</si>
  <si>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</si>
  <si>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</si>
  <si>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</si>
  <si>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</si>
  <si>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</si>
  <si>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</si>
  <si>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</si>
  <si>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</si>
  <si>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</si>
  <si>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</si>
  <si>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</si>
  <si>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</si>
  <si>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</si>
  <si>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</si>
  <si>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</si>
  <si>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</si>
  <si>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</si>
  <si>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</si>
  <si>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</si>
  <si>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</si>
  <si>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</si>
  <si>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</si>
  <si>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</si>
  <si>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</si>
  <si>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</si>
  <si>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</si>
  <si>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</si>
  <si>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</si>
  <si>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</si>
  <si>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</si>
  <si>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</si>
  <si>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</si>
  <si>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</si>
  <si>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</si>
  <si>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</si>
  <si>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</si>
  <si>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</si>
  <si>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</si>
  <si>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</si>
  <si>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</si>
  <si>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</si>
  <si>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</si>
  <si>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</si>
  <si>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</si>
  <si>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</si>
  <si>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</si>
  <si>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</si>
  <si>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</si>
  <si>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</si>
  <si>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</si>
  <si>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</si>
  <si>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</si>
  <si>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</si>
  <si>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</si>
  <si>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</si>
  <si>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</si>
  <si>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</si>
  <si>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</si>
  <si>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</si>
  <si>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</si>
  <si>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</si>
  <si>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</si>
  <si>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</si>
  <si>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</si>
  <si>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</si>
  <si>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</si>
  <si>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</si>
  <si>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</si>
  <si>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</si>
  <si>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</si>
  <si>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</si>
  <si>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</si>
  <si>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</si>
  <si>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</si>
  <si>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</si>
  <si>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</si>
  <si>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</si>
  <si>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</si>
  <si>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</si>
  <si>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</si>
  <si>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</si>
  <si>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</si>
  <si>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</si>
  <si>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</si>
  <si>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</si>
  <si>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</si>
  <si>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</si>
  <si>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</si>
  <si>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</si>
  <si>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</si>
  <si>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</si>
  <si>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</si>
  <si>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</si>
  <si>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</si>
  <si>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</si>
  <si>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</si>
  <si>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</si>
  <si>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</si>
  <si>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</si>
  <si>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</si>
  <si>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</si>
  <si>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</si>
  <si>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</si>
  <si>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</si>
  <si>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</si>
  <si>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</si>
  <si>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</si>
  <si>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</si>
  <si>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</si>
  <si>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</si>
  <si>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</si>
  <si>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</si>
  <si>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</si>
  <si>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</si>
  <si>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</si>
  <si>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</si>
  <si>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</si>
  <si>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</si>
  <si>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</si>
  <si>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</si>
  <si>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</si>
  <si>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</si>
  <si>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</si>
  <si>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</si>
  <si>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</si>
  <si>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</si>
  <si>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</si>
  <si>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</si>
  <si>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</si>
  <si>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</si>
  <si>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</si>
  <si>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</si>
  <si>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</si>
  <si>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</si>
  <si>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</si>
  <si>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</si>
  <si>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</si>
  <si>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</si>
  <si>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</si>
  <si>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</si>
  <si>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</si>
  <si>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</si>
  <si>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</si>
  <si>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</si>
  <si>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</si>
  <si>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</si>
  <si>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</si>
  <si>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</si>
  <si>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</si>
  <si>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</si>
  <si>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</si>
  <si>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</si>
  <si>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</si>
  <si>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</si>
  <si>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</si>
  <si>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</si>
  <si>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</si>
  <si>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</si>
  <si>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</si>
  <si>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</si>
  <si>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</si>
  <si>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</si>
  <si>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</si>
  <si>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</si>
  <si>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</si>
  <si>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</si>
  <si>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</si>
  <si>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</si>
  <si>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</si>
  <si>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</si>
  <si>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</si>
  <si>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</si>
  <si>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</si>
  <si>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</si>
  <si>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</si>
  <si>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</si>
  <si>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</si>
  <si>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</si>
  <si>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</si>
  <si>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</si>
  <si>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</si>
  <si>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</si>
  <si>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</si>
  <si>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</si>
  <si>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</si>
  <si>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</si>
  <si>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</si>
  <si>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</si>
  <si>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</si>
  <si>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</si>
  <si>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</si>
  <si>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</si>
  <si>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</si>
  <si>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</si>
  <si>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</si>
  <si>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</si>
  <si>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</si>
  <si>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</si>
  <si>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</si>
  <si>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</si>
  <si>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</si>
  <si>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</si>
  <si>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</si>
  <si>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</si>
  <si>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</si>
  <si>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</si>
  <si>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</si>
  <si>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</si>
  <si>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</si>
  <si>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</si>
  <si>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</si>
  <si>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</si>
  <si>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</si>
  <si>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</si>
  <si>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</si>
  <si>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</si>
  <si>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</si>
  <si>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</si>
  <si>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</si>
  <si>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</si>
  <si>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</si>
  <si>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</si>
  <si>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</si>
  <si>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</si>
  <si>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</si>
  <si>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</si>
  <si>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</si>
  <si>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</si>
  <si>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</si>
  <si>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</si>
  <si>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</si>
  <si>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</si>
  <si>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</si>
  <si>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</si>
  <si>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</si>
  <si>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</si>
  <si>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</si>
  <si>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</si>
  <si>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</si>
  <si>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</si>
  <si>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</si>
  <si>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</si>
  <si>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</si>
  <si>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</si>
  <si>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</si>
  <si>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</si>
  <si>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</si>
  <si>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</si>
  <si>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</si>
  <si>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</si>
  <si>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</si>
  <si>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</si>
  <si>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</si>
  <si>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</si>
  <si>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</si>
  <si>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</si>
  <si>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</si>
  <si>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</si>
  <si>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</si>
  <si>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</si>
  <si>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</si>
  <si>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</si>
  <si>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</si>
  <si>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</si>
  <si>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</si>
  <si>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</si>
  <si>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</si>
  <si>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</si>
  <si>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</si>
  <si>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</si>
  <si>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</si>
  <si>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</si>
  <si>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</si>
  <si>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</si>
  <si>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</si>
  <si>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</si>
  <si>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</si>
  <si>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</si>
  <si>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</si>
  <si>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</si>
  <si>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</si>
  <si>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</si>
  <si>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</si>
  <si>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</si>
  <si>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</si>
  <si>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</si>
  <si>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</si>
  <si>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</si>
  <si>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</si>
  <si>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</si>
  <si>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</si>
  <si>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</si>
  <si>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</si>
  <si>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</si>
  <si>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</si>
  <si>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</si>
  <si>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</si>
  <si>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</si>
  <si>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</si>
  <si>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</si>
  <si>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</si>
  <si>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</si>
  <si>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</si>
  <si>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</si>
  <si>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</si>
  <si>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</si>
  <si>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</si>
  <si>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</si>
  <si>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</si>
  <si>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</si>
  <si>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</si>
  <si>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</si>
  <si>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</si>
  <si>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</si>
  <si>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</si>
  <si>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</si>
  <si>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</si>
  <si>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</si>
  <si>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</si>
  <si>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</si>
  <si>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</si>
  <si>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</si>
  <si>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</si>
  <si>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</si>
  <si>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</si>
  <si>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</si>
  <si>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</si>
  <si>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</si>
  <si>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</si>
  <si>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</si>
  <si>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</si>
  <si>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</si>
  <si>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</si>
  <si>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</si>
  <si>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</si>
  <si>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</si>
  <si>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</si>
  <si>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</si>
  <si>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</si>
  <si>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</si>
  <si>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</si>
  <si>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</si>
  <si>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</si>
  <si>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</si>
  <si>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</si>
  <si>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</si>
  <si>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</si>
  <si>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</si>
  <si>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</si>
  <si>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</si>
  <si>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</si>
  <si>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</si>
  <si>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</si>
  <si>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</si>
  <si>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</si>
  <si>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</si>
  <si>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</si>
  <si>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</si>
  <si>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</si>
  <si>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</si>
  <si>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</si>
  <si>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</si>
  <si>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</si>
  <si>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</si>
  <si>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</si>
  <si>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</si>
  <si>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</si>
  <si>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</si>
  <si>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</si>
  <si>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</si>
  <si>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</si>
  <si>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</si>
  <si>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</si>
  <si>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</si>
  <si>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</si>
  <si>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</si>
  <si>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</si>
  <si>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</si>
  <si>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</si>
  <si>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</si>
  <si>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</si>
  <si>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</si>
  <si>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</si>
  <si>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</si>
  <si>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</si>
  <si>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</si>
  <si>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</si>
  <si>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</si>
  <si>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</si>
  <si>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</si>
  <si>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</si>
  <si>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</si>
  <si>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</si>
  <si>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</si>
  <si>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</si>
  <si>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</si>
  <si>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</si>
  <si>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</si>
  <si>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</si>
  <si>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</si>
  <si>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</si>
  <si>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</si>
  <si>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</si>
  <si>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</si>
  <si>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</si>
  <si>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</si>
  <si>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</si>
  <si>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</si>
  <si>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</si>
  <si>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</si>
  <si>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</si>
  <si>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</si>
  <si>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</si>
  <si>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</si>
  <si>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</si>
  <si>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</si>
  <si>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</si>
  <si>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</si>
  <si>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</si>
  <si>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</si>
  <si>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</si>
  <si>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</si>
  <si>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</si>
  <si>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</si>
  <si>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</si>
  <si>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</si>
  <si>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</si>
  <si>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</si>
  <si>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</si>
  <si>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</si>
  <si>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</si>
  <si>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</si>
  <si>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</si>
  <si>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</si>
  <si>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</si>
  <si>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</si>
  <si>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</si>
  <si>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</si>
  <si>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</si>
  <si>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</si>
  <si>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</si>
  <si>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</si>
  <si>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</si>
  <si>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</si>
  <si>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</si>
  <si>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</si>
  <si>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</si>
  <si>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</si>
  <si>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</si>
  <si>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</si>
  <si>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</si>
  <si>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</si>
  <si>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</si>
  <si>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</si>
  <si>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</si>
  <si>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</si>
  <si>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</si>
  <si>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</si>
  <si>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</si>
  <si>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</si>
  <si>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</si>
  <si>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</si>
  <si>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</si>
  <si>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</si>
  <si>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</si>
  <si>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</si>
  <si>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</si>
  <si>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</si>
  <si>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</si>
  <si>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</si>
  <si>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</si>
  <si>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</si>
  <si>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</si>
  <si>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</si>
  <si>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</si>
  <si>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</si>
  <si>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</si>
  <si>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</si>
  <si>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</si>
  <si>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</si>
  <si>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</si>
  <si>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</si>
  <si>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</si>
  <si>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</si>
  <si>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</si>
  <si>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</si>
  <si>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</si>
  <si>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</si>
  <si>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</si>
  <si>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</si>
  <si>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</si>
  <si>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</si>
  <si>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</si>
  <si>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</si>
  <si>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</si>
  <si>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</si>
  <si>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</si>
  <si>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</si>
  <si>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</si>
  <si>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</si>
  <si>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</si>
  <si>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</si>
  <si>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</si>
  <si>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</si>
  <si>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</si>
  <si>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</si>
  <si>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</si>
  <si>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</si>
  <si>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</si>
  <si>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</si>
  <si>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</si>
  <si>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</si>
  <si>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</si>
  <si>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</si>
  <si>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</si>
  <si>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</si>
  <si>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</si>
  <si>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</si>
  <si>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</si>
  <si>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</si>
  <si>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</si>
  <si>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</si>
  <si>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</si>
  <si>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</si>
  <si>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</si>
  <si>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</si>
  <si>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</si>
  <si>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</si>
  <si>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</si>
  <si>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</si>
  <si>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</si>
  <si>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</si>
  <si>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</si>
  <si>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</si>
  <si>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</si>
  <si>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</si>
  <si>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</si>
  <si>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</si>
  <si>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</si>
  <si>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</si>
  <si>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</si>
  <si>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</si>
  <si>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</si>
  <si>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</si>
  <si>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</si>
  <si>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</si>
  <si>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</si>
  <si>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</si>
  <si>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</si>
  <si>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</si>
  <si>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</si>
  <si>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</si>
  <si>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</si>
  <si>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</si>
  <si>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</si>
  <si>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</si>
  <si>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</si>
  <si>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</si>
  <si>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</si>
  <si>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</si>
  <si>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</si>
  <si>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</si>
  <si>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</si>
  <si>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</si>
  <si>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</si>
  <si>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</si>
  <si>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</si>
  <si>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</si>
  <si>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</si>
  <si>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</si>
  <si>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</si>
  <si>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</si>
  <si>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</si>
  <si>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</si>
  <si>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</si>
  <si>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</si>
  <si>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</si>
  <si>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</si>
  <si>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</si>
  <si>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</si>
  <si>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</si>
  <si>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</si>
  <si>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</si>
  <si>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</si>
  <si>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</si>
  <si>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</si>
  <si>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</si>
  <si>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</si>
  <si>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</si>
  <si>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</si>
  <si>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</si>
  <si>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</si>
  <si>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</si>
  <si>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</si>
  <si>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</si>
  <si>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</si>
  <si>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</si>
  <si>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</si>
  <si>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</si>
  <si>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</si>
  <si>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</si>
  <si>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</si>
  <si>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</si>
  <si>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</si>
  <si>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</si>
  <si>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</si>
  <si>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</si>
  <si>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</si>
  <si>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</si>
  <si>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</si>
  <si>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</si>
  <si>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</si>
  <si>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</si>
  <si>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</si>
  <si>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</si>
  <si>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</si>
  <si>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</si>
  <si>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</si>
  <si>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</si>
  <si>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</si>
  <si>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</si>
  <si>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</si>
  <si>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</si>
  <si>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</si>
  <si>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</si>
  <si>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</si>
  <si>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</si>
  <si>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</si>
  <si>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</si>
  <si>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</si>
  <si>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</si>
  <si>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</si>
  <si>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</si>
  <si>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</si>
  <si>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</si>
  <si>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</si>
  <si>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</si>
  <si>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</si>
  <si>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</si>
  <si>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</si>
  <si>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</si>
  <si>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</si>
  <si>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</si>
  <si>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</si>
  <si>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</si>
  <si>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</si>
  <si>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</si>
  <si>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</si>
  <si>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</si>
  <si>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</si>
  <si>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</si>
  <si>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</si>
  <si>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</si>
  <si>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</si>
  <si>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</si>
  <si>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</si>
  <si>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</si>
  <si>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</si>
  <si>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</si>
  <si>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</si>
  <si>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</si>
  <si>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</si>
  <si>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</si>
  <si>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</si>
  <si>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</si>
  <si>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</si>
  <si>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</si>
  <si>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</si>
  <si>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</si>
  <si>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</si>
  <si>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</si>
  <si>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</si>
  <si>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</si>
  <si>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</si>
  <si>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</si>
  <si>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</si>
  <si>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</si>
  <si>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</si>
  <si>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</si>
  <si>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</si>
  <si>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</si>
  <si>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</si>
  <si>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</si>
  <si>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</si>
  <si>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</si>
  <si>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</si>
  <si>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</si>
  <si>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</si>
  <si>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</si>
  <si>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</si>
  <si>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</si>
  <si>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</si>
  <si>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</si>
  <si>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</si>
  <si>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</si>
  <si>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</si>
  <si>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</si>
  <si>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</si>
  <si>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</si>
  <si>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</si>
  <si>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</si>
  <si>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</si>
  <si>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</si>
  <si>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</si>
  <si>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</si>
  <si>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</si>
  <si>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</si>
  <si>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</si>
  <si>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</si>
  <si>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</si>
  <si>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</si>
  <si>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</si>
  <si>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</si>
  <si>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</si>
  <si>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</si>
  <si>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</si>
  <si>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</si>
  <si>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</si>
  <si>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</si>
  <si>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</si>
  <si>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</si>
  <si>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</si>
  <si>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</si>
  <si>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</si>
  <si>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</si>
  <si>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</si>
  <si>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</si>
  <si>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</si>
  <si>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</si>
  <si>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</si>
  <si>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</si>
  <si>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</si>
  <si>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</si>
  <si>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</si>
  <si>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</si>
  <si>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</si>
  <si>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</si>
  <si>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</si>
  <si>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</si>
  <si>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</si>
  <si>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</si>
  <si>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</si>
  <si>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</si>
  <si>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</si>
  <si>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</si>
  <si>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</si>
  <si>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</si>
  <si>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</si>
  <si>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</si>
  <si>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</si>
  <si>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</si>
  <si>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</si>
  <si>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</si>
  <si>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</si>
  <si>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</si>
  <si>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</si>
  <si>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</si>
  <si>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</si>
  <si>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</si>
  <si>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</si>
  <si>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</si>
  <si>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</si>
  <si>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</si>
  <si>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</si>
  <si>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</si>
  <si>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</si>
  <si>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</si>
  <si>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</si>
  <si>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</si>
  <si>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</si>
  <si>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</si>
  <si>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</si>
  <si>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</si>
  <si>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</si>
  <si>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</si>
  <si>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</si>
  <si>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</si>
  <si>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</si>
  <si>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</si>
  <si>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</si>
  <si>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</si>
  <si>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</si>
  <si>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</si>
  <si>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</si>
  <si>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</si>
  <si>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</si>
  <si>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</si>
  <si>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</si>
  <si>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</si>
  <si>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</si>
  <si>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</si>
  <si>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</si>
  <si>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</si>
  <si>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</si>
  <si>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</si>
  <si>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</si>
  <si>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</si>
  <si>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</si>
  <si>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</si>
  <si>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</si>
  <si>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</si>
  <si>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</si>
  <si>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</si>
  <si>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</si>
  <si>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</si>
  <si>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</si>
  <si>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</si>
  <si>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</si>
  <si>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</si>
  <si>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</si>
  <si>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</si>
  <si>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</si>
  <si>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</si>
  <si>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</si>
  <si>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</si>
  <si>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</si>
  <si>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</si>
  <si>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</si>
  <si>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</si>
  <si>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</si>
  <si>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</si>
  <si>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</si>
  <si>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</si>
  <si>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</si>
  <si>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</si>
  <si>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</si>
  <si>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</si>
  <si>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</si>
  <si>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</si>
  <si>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</si>
  <si>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</si>
  <si>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</si>
  <si>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</si>
  <si>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</si>
  <si>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</si>
  <si>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</si>
  <si>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</si>
  <si>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</si>
  <si>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</si>
  <si>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</si>
  <si>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</si>
  <si>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</si>
  <si>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</si>
  <si>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</si>
  <si>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</si>
  <si>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</si>
  <si>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</si>
  <si>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</si>
  <si>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</si>
  <si>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</si>
  <si>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</si>
  <si>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</si>
  <si>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</si>
  <si>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</si>
  <si>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</si>
  <si>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</si>
  <si>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</si>
  <si>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</si>
  <si>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</si>
  <si>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</si>
  <si>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</si>
  <si>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</si>
  <si>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</si>
  <si>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</si>
  <si>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</si>
  <si>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</si>
  <si>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</si>
  <si>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</si>
  <si>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</si>
  <si>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</si>
  <si>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</si>
  <si>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</si>
  <si>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</si>
  <si>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</si>
  <si>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</si>
  <si>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</si>
  <si>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</si>
  <si>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</si>
  <si>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</si>
  <si>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</si>
  <si>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</si>
  <si>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</si>
  <si>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</si>
  <si>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</si>
  <si>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</si>
  <si>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</si>
  <si>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</si>
  <si>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</si>
  <si>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</si>
  <si>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</si>
  <si>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</si>
  <si>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</si>
  <si>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</si>
  <si>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</si>
  <si>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</si>
  <si>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</si>
  <si>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</si>
  <si>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</si>
  <si>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</si>
  <si>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</si>
  <si>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</si>
  <si>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</si>
  <si>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</si>
  <si>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</si>
  <si>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</si>
  <si>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</si>
  <si>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</si>
  <si>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</si>
  <si>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</si>
  <si>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</si>
  <si>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</si>
  <si>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</si>
  <si>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</si>
  <si>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</si>
  <si>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</si>
  <si>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</si>
  <si>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</si>
  <si>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</si>
  <si>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</si>
  <si>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</si>
  <si>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</si>
  <si>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</si>
  <si>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</si>
  <si>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</si>
  <si>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</si>
  <si>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</si>
  <si>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</si>
  <si>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</si>
  <si>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</si>
  <si>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</si>
  <si>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</si>
  <si>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</si>
  <si>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</si>
  <si>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</si>
  <si>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</si>
  <si>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</si>
  <si>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</si>
  <si>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</si>
  <si>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</si>
  <si>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</si>
  <si>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</si>
  <si>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</si>
  <si>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</si>
  <si>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</si>
  <si>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</si>
  <si>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</si>
  <si>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</si>
  <si>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</si>
  <si>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</si>
  <si>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</si>
  <si>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</si>
  <si>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</si>
  <si>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</si>
  <si>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</si>
  <si>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</si>
  <si>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</si>
  <si>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</si>
  <si>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</si>
  <si>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</si>
  <si>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</si>
  <si>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</si>
  <si>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</si>
  <si>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</si>
  <si>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</si>
  <si>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</si>
  <si>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</si>
  <si>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</si>
  <si>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</si>
  <si>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</si>
  <si>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</si>
  <si>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</si>
  <si>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</si>
  <si>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</si>
  <si>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</si>
  <si>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</si>
  <si>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</si>
  <si>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</si>
  <si>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</si>
  <si>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</si>
  <si>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</si>
  <si>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</si>
  <si>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</si>
  <si>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</si>
  <si>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</si>
  <si>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</si>
  <si>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</si>
  <si>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</si>
  <si>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</si>
  <si>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</si>
  <si>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</si>
  <si>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</si>
  <si>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</si>
  <si>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</si>
  <si>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</si>
  <si>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</si>
  <si>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</si>
  <si>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</si>
  <si>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</si>
  <si>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</si>
  <si>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</si>
  <si>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</si>
  <si>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</si>
  <si>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</si>
  <si>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</si>
  <si>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</si>
  <si>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</si>
  <si>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</si>
  <si>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</si>
  <si>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</si>
  <si>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</si>
  <si>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</si>
  <si>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</si>
  <si>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</si>
  <si>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</si>
  <si>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</si>
  <si>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</si>
  <si>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</si>
  <si>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</si>
  <si>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</si>
  <si>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</si>
  <si>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</si>
  <si>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</si>
  <si>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</si>
  <si>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</si>
  <si>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</si>
  <si>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</si>
  <si>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</si>
  <si>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</si>
  <si>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</si>
  <si>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</si>
  <si>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</si>
  <si>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</si>
  <si>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</si>
  <si>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</si>
  <si>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</si>
  <si>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</si>
  <si>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</si>
  <si>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</si>
  <si>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</si>
  <si>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</si>
  <si>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</si>
  <si>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</si>
  <si>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</si>
  <si>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</si>
  <si>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</si>
  <si>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</si>
  <si>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</si>
  <si>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</si>
  <si>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</si>
  <si>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</si>
  <si>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</si>
  <si>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</si>
  <si>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</si>
  <si>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</si>
  <si>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</si>
  <si>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</si>
  <si>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</si>
  <si>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</si>
  <si>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</si>
  <si>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</si>
  <si>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</si>
  <si>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</si>
  <si>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</si>
  <si>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</si>
  <si>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</si>
  <si>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</si>
  <si>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</si>
  <si>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</si>
  <si>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</si>
  <si>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</si>
  <si>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</si>
  <si>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</si>
  <si>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</si>
  <si>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</si>
  <si>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</si>
  <si>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</si>
  <si>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</si>
  <si>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</si>
  <si>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</si>
  <si>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</si>
  <si>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</si>
  <si>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</si>
  <si>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</si>
  <si>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</si>
  <si>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</si>
  <si>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</si>
  <si>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</si>
  <si>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</si>
  <si>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</si>
  <si>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</si>
  <si>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</si>
  <si>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</si>
  <si>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</si>
  <si>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</si>
  <si>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</si>
  <si>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</si>
  <si>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</si>
  <si>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</si>
  <si>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</si>
  <si>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</si>
  <si>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</si>
  <si>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</si>
  <si>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</si>
  <si>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</si>
  <si>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</si>
  <si>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</si>
  <si>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</si>
  <si>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</si>
  <si>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</si>
  <si>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</si>
  <si>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</si>
  <si>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</si>
  <si>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</si>
  <si>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</si>
  <si>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</si>
  <si>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</si>
  <si>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</si>
  <si>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</si>
  <si>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</si>
  <si>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</si>
  <si>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</si>
  <si>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</si>
  <si>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</si>
  <si>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</si>
  <si>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</si>
  <si>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</si>
  <si>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</si>
  <si>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</si>
  <si>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</si>
  <si>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</si>
  <si>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</si>
  <si>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</si>
  <si>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</si>
  <si>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</si>
  <si>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</si>
  <si>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</si>
  <si>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</si>
  <si>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</si>
  <si>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</si>
  <si>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</si>
  <si>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</si>
  <si>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</si>
  <si>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</si>
  <si>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</si>
  <si>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</si>
  <si>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</si>
  <si>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</si>
  <si>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</si>
  <si>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</si>
  <si>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</si>
  <si>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</si>
  <si>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</si>
  <si>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</si>
  <si>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</si>
  <si>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</si>
  <si>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</si>
  <si>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</si>
  <si>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</si>
  <si>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</si>
  <si>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</si>
  <si>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</si>
  <si>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</si>
  <si>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</si>
  <si>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</si>
  <si>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</si>
  <si>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</si>
  <si>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</si>
  <si>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</si>
  <si>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</si>
  <si>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</si>
  <si>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</si>
  <si>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</si>
  <si>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</si>
  <si>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</si>
  <si>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</si>
  <si>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</si>
  <si>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</si>
  <si>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</si>
  <si>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</si>
  <si>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</si>
  <si>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</si>
  <si>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</si>
  <si>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</si>
  <si>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</si>
  <si>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</si>
  <si>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</si>
  <si>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</si>
  <si>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</si>
  <si>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</si>
  <si>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</si>
  <si>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</si>
  <si>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</si>
  <si>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</si>
  <si>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</si>
  <si>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</si>
  <si>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</si>
  <si>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</si>
  <si>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</si>
  <si>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</si>
  <si>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</si>
  <si>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</si>
  <si>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</si>
  <si>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</si>
  <si>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</si>
  <si>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</si>
  <si>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</si>
  <si>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</si>
  <si>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</si>
  <si>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</si>
  <si>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</si>
  <si>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</si>
  <si>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</si>
  <si>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</si>
  <si>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</si>
  <si>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</si>
  <si>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</si>
  <si>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</si>
  <si>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</si>
  <si>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</si>
  <si>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</si>
  <si>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</si>
  <si>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</si>
  <si>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</si>
  <si>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</si>
  <si>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</si>
  <si>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</si>
  <si>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</si>
  <si>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</si>
  <si>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</si>
  <si>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</si>
  <si>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</si>
  <si>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</si>
  <si>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</si>
  <si>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</si>
  <si>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</si>
  <si>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</si>
  <si>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</si>
  <si>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</si>
  <si>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</si>
  <si>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</si>
  <si>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</si>
  <si>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</si>
  <si>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</si>
  <si>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</si>
  <si>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</si>
  <si>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</si>
  <si>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</si>
  <si>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</si>
  <si>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</si>
  <si>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</si>
  <si>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</si>
  <si>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</si>
  <si>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</si>
  <si>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</si>
  <si>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</si>
  <si>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</si>
  <si>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</si>
  <si>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</si>
  <si>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</si>
  <si>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</si>
  <si>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</si>
  <si>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</si>
  <si>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</si>
  <si>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</si>
  <si>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</si>
  <si>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</si>
  <si>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</si>
  <si>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</si>
  <si>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</si>
  <si>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</si>
  <si>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</si>
  <si>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</si>
  <si>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</si>
  <si>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</si>
  <si>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</si>
  <si>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</si>
  <si>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</si>
  <si>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</si>
  <si>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</si>
  <si>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</si>
  <si>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</si>
  <si>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</si>
  <si>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</si>
  <si>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</si>
  <si>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</si>
  <si>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</si>
  <si>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</si>
  <si>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</si>
  <si>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</si>
  <si>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</si>
  <si>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</si>
  <si>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</si>
  <si>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</si>
  <si>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</si>
  <si>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</si>
  <si>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</si>
  <si>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</si>
  <si>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</si>
  <si>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</si>
  <si>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</si>
  <si>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</si>
  <si>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</si>
  <si>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</si>
  <si>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</si>
  <si>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</si>
  <si>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</si>
  <si>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</si>
  <si>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</si>
  <si>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</si>
  <si>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</si>
  <si>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</si>
  <si>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</si>
  <si>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</si>
  <si>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</si>
  <si>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</si>
  <si>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</si>
  <si>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</si>
  <si>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</si>
  <si>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</si>
  <si>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</si>
  <si>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</si>
  <si>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</si>
  <si>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</si>
  <si>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</si>
  <si>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</si>
  <si>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</si>
  <si>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</si>
  <si>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</si>
  <si>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</si>
  <si>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</si>
  <si>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</si>
  <si>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</si>
  <si>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</si>
  <si>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</si>
  <si>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</si>
  <si>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</si>
  <si>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</si>
  <si>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</si>
  <si>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</si>
  <si>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</si>
  <si>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</si>
  <si>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</si>
  <si>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</si>
  <si>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</si>
  <si>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</si>
  <si>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</si>
  <si>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</si>
  <si>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</si>
  <si>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</si>
  <si>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</si>
  <si>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</si>
  <si>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</si>
  <si>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</si>
  <si>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</si>
  <si>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</si>
  <si>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</si>
  <si>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</si>
  <si>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</si>
  <si>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</si>
  <si>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</si>
  <si>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</si>
  <si>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</si>
  <si>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</si>
  <si>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</si>
  <si>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</si>
  <si>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</si>
  <si>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</si>
  <si>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</si>
  <si>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</si>
  <si>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</si>
  <si>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</si>
  <si>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</si>
  <si>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</si>
  <si>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</si>
  <si>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</si>
  <si>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</si>
  <si>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</si>
  <si>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</si>
  <si>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</si>
  <si>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</si>
  <si>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</si>
  <si>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</si>
  <si>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</si>
  <si>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</si>
  <si>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</si>
  <si>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</si>
  <si>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</si>
  <si>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</si>
  <si>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</si>
  <si>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</si>
  <si>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</si>
  <si>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</si>
  <si>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</si>
  <si>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</si>
  <si>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</si>
  <si>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</si>
  <si>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</si>
  <si>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</si>
  <si>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</si>
  <si>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</si>
  <si>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</si>
  <si>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</si>
  <si>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</si>
  <si>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</si>
  <si>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</si>
  <si>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</si>
  <si>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</si>
  <si>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</si>
  <si>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</si>
  <si>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</si>
  <si>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</si>
  <si>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</si>
  <si>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</si>
  <si>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</si>
  <si>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</si>
  <si>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</si>
  <si>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</si>
  <si>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</si>
  <si>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</si>
  <si>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</si>
  <si>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</si>
  <si>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</si>
  <si>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</si>
  <si>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</si>
  <si>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</si>
  <si>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</si>
  <si>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</si>
  <si>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</si>
  <si>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</si>
  <si>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</si>
  <si>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</si>
  <si>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</si>
  <si>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</si>
  <si>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</si>
  <si>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</si>
  <si>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</si>
  <si>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</si>
  <si>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</si>
  <si>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</si>
  <si>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</si>
  <si>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</si>
  <si>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</si>
  <si>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</si>
  <si>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</si>
  <si>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</si>
  <si>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</si>
  <si>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</si>
  <si>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</si>
  <si>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</si>
  <si>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</si>
  <si>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</si>
  <si>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</si>
  <si>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</si>
  <si>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</si>
  <si>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</si>
  <si>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</si>
  <si>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</si>
  <si>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</si>
  <si>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</si>
  <si>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</si>
  <si>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</si>
  <si>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</si>
  <si>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</si>
  <si>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</si>
  <si>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</si>
  <si>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</si>
  <si>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</si>
  <si>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</si>
  <si>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</si>
  <si>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</si>
  <si>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</si>
  <si>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</si>
  <si>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</si>
  <si>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</si>
  <si>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</si>
  <si>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</si>
  <si>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</si>
  <si>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</si>
  <si>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</si>
  <si>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</si>
  <si>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</si>
  <si>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</si>
  <si>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</si>
  <si>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</si>
  <si>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</si>
  <si>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</si>
  <si>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</si>
  <si>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</si>
  <si>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</si>
  <si>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</si>
  <si>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</si>
  <si>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</si>
  <si>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</si>
  <si>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</si>
  <si>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</si>
  <si>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</si>
  <si>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</si>
  <si>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</si>
  <si>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</si>
  <si>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</si>
  <si>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</si>
  <si>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</si>
  <si>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</si>
  <si>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</si>
  <si>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</si>
  <si>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</si>
  <si>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</si>
  <si>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</si>
  <si>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</si>
  <si>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</si>
  <si>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</si>
  <si>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</si>
  <si>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</si>
  <si>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</si>
  <si>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</si>
  <si>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</si>
  <si>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</si>
  <si>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</si>
  <si>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</si>
  <si>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</si>
  <si>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</si>
  <si>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</si>
  <si>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</si>
  <si>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</si>
  <si>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</si>
  <si>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</si>
  <si>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</si>
  <si>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</si>
  <si>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</si>
  <si>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</si>
  <si>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</si>
  <si>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</si>
  <si>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</si>
  <si>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</si>
  <si>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</si>
  <si>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</si>
  <si>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</si>
  <si>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</si>
  <si>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</si>
  <si>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</si>
  <si>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</si>
  <si>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</si>
  <si>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</si>
  <si>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</si>
  <si>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</si>
  <si>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</si>
  <si>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</si>
  <si>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</si>
  <si>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</si>
  <si>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</si>
  <si>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</si>
  <si>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</si>
  <si>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</si>
  <si>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</si>
  <si>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</si>
  <si>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</si>
  <si>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</si>
  <si>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</si>
  <si>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</si>
  <si>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</si>
  <si>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</si>
  <si>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</si>
  <si>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</si>
  <si>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</si>
  <si>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</si>
  <si>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</si>
  <si>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</si>
  <si>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</si>
  <si>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</si>
  <si>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</si>
  <si>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</si>
  <si>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</si>
  <si>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</si>
  <si>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</si>
  <si>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</si>
  <si>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</si>
  <si>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</si>
  <si>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</si>
  <si>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</si>
  <si>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</si>
  <si>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</si>
  <si>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</si>
  <si>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</si>
  <si>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</si>
  <si>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</si>
  <si>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</si>
  <si>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</si>
  <si>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</si>
  <si>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</si>
  <si>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</si>
  <si>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</si>
  <si>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</si>
  <si>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</si>
  <si>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</si>
  <si>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</si>
  <si>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</si>
  <si>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</si>
  <si>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</si>
  <si>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</si>
  <si>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</si>
  <si>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</si>
  <si>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</si>
  <si>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</si>
  <si>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</si>
  <si>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</si>
  <si>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</si>
  <si>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</si>
  <si>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</si>
  <si>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</si>
  <si>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</si>
  <si>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</si>
  <si>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</si>
  <si>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</si>
  <si>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</si>
  <si>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</si>
  <si>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</si>
  <si>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</si>
  <si>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</si>
  <si>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</si>
  <si>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</si>
  <si>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</si>
  <si>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</si>
  <si>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</si>
  <si>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</si>
  <si>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</si>
  <si>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</si>
  <si>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</si>
  <si>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</si>
  <si>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</si>
  <si>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</si>
  <si>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</si>
  <si>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</si>
  <si>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</si>
  <si>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</si>
  <si>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</si>
  <si>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</si>
  <si>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</si>
  <si>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</si>
  <si>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</si>
  <si>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</si>
  <si>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</si>
  <si>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</si>
  <si>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</si>
  <si>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</si>
  <si>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</si>
  <si>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</si>
  <si>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</si>
  <si>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</si>
  <si>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</si>
  <si>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</si>
  <si>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</si>
  <si>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</si>
  <si>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</si>
  <si>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</si>
  <si>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</si>
  <si>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</si>
  <si>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</si>
  <si>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</si>
  <si>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</si>
  <si>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</si>
  <si>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</si>
  <si>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</si>
  <si>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</si>
  <si>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</si>
  <si>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</si>
  <si>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</si>
  <si>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</si>
  <si>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</si>
  <si>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</si>
  <si>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</si>
  <si>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</si>
  <si>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</si>
  <si>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</si>
  <si>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</si>
  <si>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</si>
  <si>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</si>
  <si>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</si>
  <si>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</si>
  <si>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</si>
  <si>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</si>
  <si>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</si>
  <si>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</si>
  <si>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</si>
  <si>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</si>
  <si>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</si>
  <si>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</si>
  <si>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</si>
  <si>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</si>
  <si>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</si>
  <si>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</si>
  <si>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</si>
  <si>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</si>
  <si>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</si>
  <si>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</si>
  <si>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</si>
  <si>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</si>
  <si>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</si>
  <si>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</si>
  <si>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</si>
  <si>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</si>
  <si>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</si>
  <si>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</si>
  <si>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</si>
  <si>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</si>
  <si>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</si>
  <si>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</si>
  <si>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</si>
  <si>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</si>
  <si>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</si>
  <si>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</si>
  <si>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</si>
  <si>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</si>
  <si>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</si>
  <si>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</si>
  <si>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</si>
  <si>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</si>
  <si>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</si>
  <si>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</si>
  <si>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</si>
  <si>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</si>
  <si>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</si>
  <si>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</si>
  <si>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</si>
  <si>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</si>
  <si>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</si>
  <si>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</si>
  <si>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</si>
  <si>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</si>
  <si>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</si>
  <si>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</si>
  <si>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</si>
  <si>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</si>
  <si>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</si>
  <si>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</si>
  <si>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</si>
  <si>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</si>
  <si>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</si>
  <si>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</si>
  <si>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</si>
  <si>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</si>
  <si>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</si>
  <si>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</si>
  <si>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</si>
  <si>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</si>
  <si>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</si>
  <si>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</si>
  <si>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</si>
  <si>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</si>
  <si>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</si>
  <si>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</si>
  <si>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</si>
  <si>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</si>
  <si>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</si>
  <si>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</si>
  <si>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</si>
  <si>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</si>
  <si>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</si>
  <si>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</si>
  <si>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</si>
  <si>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</si>
  <si>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</si>
  <si>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</si>
  <si>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</si>
  <si>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</si>
  <si>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</si>
  <si>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</si>
  <si>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</si>
  <si>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</si>
  <si>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</si>
  <si>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</si>
  <si>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</si>
  <si>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</si>
  <si>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</si>
  <si>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</si>
  <si>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</si>
  <si>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</si>
  <si>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</si>
  <si>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</si>
  <si>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</si>
  <si>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</si>
  <si>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</si>
  <si>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</si>
  <si>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</si>
  <si>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</si>
  <si>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</si>
  <si>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</si>
  <si>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</si>
  <si>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</si>
  <si>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</si>
  <si>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</si>
  <si>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</si>
  <si>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</si>
  <si>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</si>
  <si>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</si>
  <si>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</si>
  <si>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</si>
  <si>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</si>
  <si>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</si>
  <si>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</si>
  <si>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</si>
  <si>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</si>
  <si>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</si>
  <si>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</si>
  <si>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</si>
  <si>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</si>
  <si>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</si>
  <si>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</si>
  <si>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</si>
  <si>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</si>
  <si>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</si>
  <si>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</si>
  <si>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</si>
  <si>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</si>
  <si>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</si>
  <si>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</si>
  <si>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</si>
  <si>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</si>
  <si>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</si>
  <si>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</si>
  <si>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</si>
  <si>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</si>
  <si>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</si>
  <si>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</si>
  <si>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</si>
  <si>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</si>
  <si>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</si>
  <si>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</si>
  <si>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</si>
  <si>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</si>
  <si>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</si>
  <si>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</si>
  <si>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</si>
  <si>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</si>
  <si>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</si>
  <si>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</si>
  <si>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</si>
  <si>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</si>
  <si>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</si>
  <si>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</si>
  <si>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</si>
  <si>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</si>
  <si>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</si>
  <si>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</si>
  <si>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</si>
  <si>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</si>
  <si>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</si>
  <si>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</si>
  <si>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</si>
  <si>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</si>
  <si>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</si>
  <si>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</si>
  <si>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</si>
  <si>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</si>
  <si>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</si>
  <si>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</si>
  <si>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</si>
  <si>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</si>
  <si>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</si>
  <si>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</si>
  <si>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</si>
  <si>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</si>
  <si>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</si>
  <si>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</si>
  <si>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</si>
  <si>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</si>
  <si>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</si>
  <si>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</si>
  <si>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</si>
  <si>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</si>
  <si>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</si>
  <si>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</si>
  <si>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</si>
  <si>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</si>
  <si>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</si>
  <si>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</si>
  <si>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</si>
  <si>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</si>
  <si>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</si>
  <si>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</si>
  <si>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</si>
  <si>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</si>
  <si>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</si>
  <si>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</si>
  <si>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</si>
  <si>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</si>
  <si>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</si>
  <si>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</si>
  <si>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</si>
  <si>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</si>
  <si>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</si>
  <si>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</si>
  <si>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</si>
  <si>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</si>
  <si>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</si>
  <si>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</si>
  <si>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</si>
  <si>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</si>
  <si>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</si>
  <si>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</si>
  <si>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</si>
  <si>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</si>
  <si>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</si>
  <si>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</si>
  <si>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</si>
  <si>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</si>
  <si>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</si>
  <si>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</si>
  <si>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</si>
  <si>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</si>
  <si>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</si>
  <si>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</si>
  <si>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</si>
  <si>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</si>
  <si>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</si>
  <si>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</si>
  <si>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</si>
  <si>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</si>
  <si>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</si>
  <si>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</si>
  <si>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</si>
  <si>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</si>
  <si>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</si>
  <si>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</si>
  <si>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</si>
  <si>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</si>
  <si>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</si>
  <si>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</si>
  <si>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</si>
  <si>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</si>
  <si>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</si>
  <si>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</si>
  <si>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</si>
  <si>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</si>
  <si>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</si>
  <si>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</si>
  <si>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</si>
  <si>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</si>
  <si>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</si>
  <si>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</si>
  <si>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</si>
  <si>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</si>
  <si>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</si>
  <si>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</si>
  <si>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</si>
  <si>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</si>
  <si>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</si>
  <si>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</si>
  <si>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</si>
  <si>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</si>
  <si>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</si>
  <si>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</si>
  <si>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</si>
  <si>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</si>
  <si>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</si>
  <si>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</si>
  <si>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</si>
  <si>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</si>
  <si>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</si>
  <si>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</si>
  <si>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</si>
  <si>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</si>
  <si>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</si>
  <si>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</si>
  <si>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</si>
  <si>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</si>
  <si>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</si>
  <si>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</si>
  <si>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</si>
  <si>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</si>
  <si>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</si>
  <si>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</si>
  <si>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</si>
  <si>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</si>
  <si>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</si>
  <si>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</si>
  <si>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</si>
  <si>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</si>
  <si>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</si>
  <si>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</si>
  <si>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</si>
  <si>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</si>
  <si>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</si>
  <si>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</si>
  <si>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</si>
  <si>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</si>
  <si>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</si>
  <si>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</si>
  <si>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</si>
  <si>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</si>
  <si>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</si>
  <si>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</si>
  <si>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</si>
  <si>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</si>
  <si>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</si>
  <si>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</si>
  <si>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</si>
  <si>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</si>
  <si>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</si>
  <si>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</si>
  <si>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</si>
  <si>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</si>
  <si>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</si>
  <si>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</si>
  <si>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</si>
  <si>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</si>
  <si>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</si>
  <si>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</si>
  <si>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</si>
  <si>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</si>
  <si>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</si>
  <si>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</si>
  <si>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</si>
  <si>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</si>
  <si>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</si>
  <si>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</si>
  <si>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</si>
  <si>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</si>
  <si>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</si>
  <si>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</si>
  <si>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</si>
  <si>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</si>
  <si>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</si>
  <si>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</si>
  <si>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</si>
  <si>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</si>
  <si>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</si>
  <si>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</si>
  <si>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</si>
  <si>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</si>
  <si>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</si>
  <si>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</si>
  <si>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</si>
  <si>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</si>
  <si>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</si>
  <si>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</si>
  <si>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</si>
  <si>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</si>
  <si>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</si>
  <si>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</si>
  <si>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</si>
  <si>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</si>
  <si>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</si>
  <si>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</si>
  <si>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</si>
  <si>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</si>
  <si>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</si>
  <si>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</si>
  <si>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</si>
  <si>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</si>
  <si>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</si>
  <si>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</si>
  <si>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</si>
  <si>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</si>
  <si>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</si>
  <si>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</si>
  <si>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</si>
  <si>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</si>
  <si>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</si>
  <si>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</si>
  <si>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</si>
  <si>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</si>
  <si>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</si>
  <si>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</si>
  <si>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</si>
  <si>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</si>
  <si>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</si>
  <si>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</si>
  <si>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</si>
  <si>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</si>
  <si>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</si>
  <si>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</si>
  <si>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</si>
  <si>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</si>
  <si>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</si>
  <si>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</si>
  <si>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</si>
  <si>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</si>
  <si>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</si>
  <si>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</si>
  <si>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</si>
  <si>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</si>
  <si>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</si>
  <si>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</si>
  <si>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</si>
  <si>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</si>
  <si>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</si>
  <si>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</si>
  <si>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</si>
  <si>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</si>
  <si>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</si>
  <si>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</si>
  <si>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</si>
  <si>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</si>
  <si>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</si>
  <si>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</si>
  <si>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</si>
  <si>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</si>
  <si>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</si>
  <si>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</si>
  <si>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</si>
  <si>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</si>
  <si>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</si>
  <si>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</si>
  <si>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</si>
  <si>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</si>
  <si>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</si>
  <si>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</si>
  <si>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</si>
  <si>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</si>
  <si>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</si>
  <si>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</si>
  <si>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</si>
  <si>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</si>
  <si>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</si>
  <si>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</si>
  <si>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</si>
  <si>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</si>
  <si>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</si>
  <si>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</si>
  <si>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</si>
  <si>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</si>
  <si>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</si>
  <si>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</si>
  <si>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</si>
  <si>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</si>
  <si>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</si>
  <si>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</si>
  <si>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</si>
  <si>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</si>
  <si>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</si>
  <si>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</si>
  <si>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</si>
  <si>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</si>
  <si>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</si>
  <si>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</si>
  <si>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</si>
  <si>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</si>
  <si>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</si>
  <si>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</si>
  <si>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</si>
  <si>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</si>
  <si>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</si>
  <si>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</si>
  <si>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</si>
  <si>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</si>
  <si>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</si>
  <si>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</si>
  <si>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</si>
  <si>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</si>
  <si>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</si>
  <si>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</si>
  <si>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</si>
  <si>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</si>
  <si>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</si>
  <si>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</si>
  <si>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</si>
  <si>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</si>
  <si>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</si>
  <si>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</si>
  <si>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</si>
  <si>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</si>
  <si>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</si>
  <si>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</si>
  <si>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</si>
  <si>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</si>
  <si>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</si>
  <si>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</si>
  <si>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</si>
  <si>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</si>
  <si>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</si>
  <si>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</si>
  <si>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</si>
  <si>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</si>
  <si>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</si>
  <si>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</si>
  <si>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</si>
  <si>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</si>
  <si>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</si>
  <si>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</si>
  <si>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</si>
  <si>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</si>
  <si>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</si>
  <si>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</si>
  <si>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</si>
  <si>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</si>
  <si>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</si>
  <si>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</si>
  <si>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</si>
  <si>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</si>
  <si>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</si>
  <si>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</si>
  <si>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</si>
  <si>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</si>
  <si>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</si>
  <si>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</si>
  <si>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</si>
  <si>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</si>
  <si>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</si>
  <si>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</si>
  <si>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</si>
  <si>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</si>
  <si>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</si>
  <si>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</si>
  <si>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</si>
  <si>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</si>
  <si>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</si>
  <si>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</si>
  <si>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</si>
  <si>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</si>
  <si>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</si>
  <si>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</si>
  <si>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</si>
  <si>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</si>
  <si>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</si>
  <si>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</si>
  <si>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</si>
  <si>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</si>
  <si>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</si>
  <si>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</si>
  <si>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</si>
  <si>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</si>
  <si>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</si>
  <si>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</si>
  <si>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</si>
  <si>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</si>
  <si>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</si>
  <si>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</si>
  <si>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</si>
  <si>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</si>
  <si>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</si>
  <si>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</si>
  <si>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</si>
  <si>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</si>
  <si>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</si>
  <si>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</si>
  <si>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</si>
  <si>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</si>
  <si>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</si>
  <si>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</si>
  <si>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</si>
  <si>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</si>
  <si>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</si>
  <si>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</si>
  <si>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</si>
  <si>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</si>
  <si>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</si>
  <si>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</si>
  <si>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</si>
  <si>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</si>
  <si>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</si>
  <si>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</si>
  <si>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</si>
  <si>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</si>
  <si>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</si>
  <si>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</si>
  <si>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</si>
  <si>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</si>
  <si>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</si>
  <si>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</si>
  <si>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</si>
  <si>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</si>
  <si>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</si>
  <si>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</si>
  <si>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</si>
  <si>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</si>
  <si>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</si>
  <si>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</si>
  <si>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</si>
  <si>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</si>
  <si>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</si>
  <si>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</si>
  <si>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</si>
  <si>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</si>
  <si>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</si>
  <si>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</si>
  <si>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</si>
  <si>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</si>
  <si>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</si>
  <si>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</si>
  <si>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</si>
  <si>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</si>
  <si>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</si>
  <si>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</si>
  <si>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</si>
  <si>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</si>
  <si>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</si>
  <si>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</si>
  <si>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</si>
  <si>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</si>
  <si>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</si>
  <si>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</si>
  <si>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</si>
  <si>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</si>
  <si>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</si>
  <si>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</si>
  <si>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</si>
  <si>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</si>
  <si>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</si>
  <si>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</si>
  <si>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</si>
  <si>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</si>
  <si>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</si>
  <si>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</si>
  <si>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</si>
  <si>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</si>
  <si>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</si>
  <si>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</si>
  <si>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</si>
  <si>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</si>
  <si>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</si>
  <si>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</si>
  <si>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</si>
  <si>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</si>
  <si>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</si>
  <si>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</si>
  <si>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</si>
  <si>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</si>
  <si>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</si>
  <si>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</si>
  <si>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</si>
  <si>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</si>
  <si>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</si>
  <si>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</si>
  <si>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</si>
  <si>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</si>
  <si>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</si>
  <si>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</si>
  <si>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</si>
  <si>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</si>
  <si>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</si>
  <si>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</si>
  <si>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</si>
  <si>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</si>
  <si>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</si>
  <si>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</si>
  <si>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</si>
  <si>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</si>
  <si>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</si>
  <si>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</si>
  <si>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</si>
  <si>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</si>
  <si>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</si>
  <si>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</si>
  <si>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</si>
  <si>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</si>
  <si>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</si>
  <si>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</si>
  <si>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</si>
  <si>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</si>
  <si>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</si>
  <si>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</si>
  <si>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</si>
  <si>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</si>
  <si>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</si>
  <si>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</si>
  <si>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</si>
  <si>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</si>
  <si>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</si>
  <si>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</si>
  <si>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</si>
  <si>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</si>
  <si>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</si>
  <si>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</si>
  <si>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</si>
  <si>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</si>
  <si>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</si>
  <si>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</si>
  <si>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</si>
  <si>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</si>
  <si>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</si>
  <si>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</si>
  <si>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</si>
  <si>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</si>
  <si>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</si>
  <si>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</si>
  <si>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</si>
  <si>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</si>
  <si>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</si>
  <si>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</si>
  <si>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</si>
  <si>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</si>
  <si>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</si>
  <si>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</si>
  <si>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</si>
  <si>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</si>
  <si>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</si>
  <si>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</si>
  <si>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</si>
  <si>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</si>
  <si>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</si>
  <si>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</si>
  <si>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</si>
  <si>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</si>
  <si>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</si>
  <si>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</si>
  <si>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</si>
  <si>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</si>
  <si>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</si>
  <si>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</si>
  <si>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</si>
  <si>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</si>
  <si>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</si>
  <si>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</si>
  <si>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</si>
  <si>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</si>
  <si>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</si>
  <si>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</si>
  <si>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</si>
  <si>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</si>
  <si>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</si>
  <si>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</si>
  <si>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</si>
  <si>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</si>
  <si>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</si>
  <si>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</si>
  <si>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</si>
  <si>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</si>
  <si>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</si>
  <si>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</si>
  <si>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</si>
  <si>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</si>
  <si>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</si>
  <si>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</si>
  <si>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</si>
  <si>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</si>
  <si>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</si>
  <si>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</si>
  <si>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</si>
  <si>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</si>
  <si>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</si>
  <si>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</si>
  <si>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</si>
  <si>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</si>
  <si>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</si>
  <si>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</si>
  <si>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</si>
  <si>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</si>
  <si>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</si>
  <si>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</si>
  <si>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</si>
  <si>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</si>
  <si>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</si>
  <si>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</si>
  <si>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</si>
  <si>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</si>
  <si>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</si>
  <si>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</si>
  <si>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</si>
  <si>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</si>
  <si>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</si>
  <si>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</si>
  <si>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</si>
  <si>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</si>
  <si>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</si>
  <si>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</si>
  <si>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</si>
  <si>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</si>
  <si>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</si>
  <si>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</si>
  <si>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</si>
  <si>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</si>
  <si>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</si>
  <si>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</si>
  <si>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</si>
  <si>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</si>
  <si>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</si>
  <si>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</si>
  <si>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</si>
  <si>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</si>
  <si>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</si>
  <si>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</si>
  <si>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</si>
  <si>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</si>
  <si>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</si>
  <si>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</si>
  <si>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</si>
  <si>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</si>
  <si>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</si>
  <si>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</si>
  <si>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</si>
  <si>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</si>
  <si>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</si>
  <si>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</si>
  <si>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</si>
  <si>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</si>
  <si>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</si>
  <si>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</si>
  <si>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</si>
  <si>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</si>
  <si>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</si>
  <si>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</si>
  <si>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</si>
  <si>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</si>
  <si>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</si>
  <si>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</si>
  <si>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</si>
  <si>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</si>
  <si>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</si>
  <si>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</si>
  <si>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</si>
  <si>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</si>
  <si>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</si>
  <si>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</si>
  <si>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</si>
  <si>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</si>
  <si>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</si>
  <si>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</si>
  <si>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</si>
  <si>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</si>
  <si>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</si>
  <si>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</si>
  <si>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</si>
  <si>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</si>
  <si>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</si>
  <si>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</si>
  <si>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</si>
  <si>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</si>
  <si>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</si>
  <si>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</si>
  <si>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</si>
  <si>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</si>
  <si>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</si>
  <si>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</si>
  <si>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</si>
  <si>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</si>
  <si>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</si>
  <si>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</si>
  <si>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</si>
  <si>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</si>
  <si>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</si>
  <si>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</si>
  <si>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</si>
  <si>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</si>
  <si>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</si>
  <si>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</si>
  <si>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</si>
  <si>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</si>
  <si>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</si>
  <si>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</si>
  <si>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</si>
  <si>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</si>
  <si>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</si>
  <si>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</si>
  <si>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</si>
  <si>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</si>
  <si>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</si>
  <si>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</si>
  <si>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</si>
  <si>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</si>
  <si>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</si>
  <si>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</si>
  <si>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</si>
  <si>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</si>
  <si>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</si>
  <si>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</si>
  <si>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</si>
  <si>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</si>
  <si>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</si>
  <si>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</si>
  <si>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</si>
  <si>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</si>
  <si>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</si>
  <si>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</si>
  <si>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</si>
  <si>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</si>
  <si>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</si>
  <si>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</si>
  <si>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</si>
  <si>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</si>
  <si>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</si>
  <si>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</si>
  <si>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</si>
  <si>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</si>
  <si>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</si>
  <si>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</si>
  <si>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</si>
  <si>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</si>
  <si>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</si>
  <si>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</si>
  <si>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</si>
  <si>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</si>
  <si>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</si>
  <si>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</si>
  <si>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</si>
  <si>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</si>
  <si>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</si>
  <si>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</si>
  <si>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</si>
  <si>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</si>
  <si>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</si>
  <si>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</si>
  <si>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</si>
  <si>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</si>
  <si>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</si>
  <si>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</si>
  <si>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</si>
  <si>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</si>
  <si>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</si>
  <si>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</si>
  <si>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</si>
  <si>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</si>
  <si>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</si>
  <si>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</si>
  <si>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</si>
  <si>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</si>
  <si>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</si>
  <si>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</si>
  <si>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</si>
  <si>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</si>
  <si>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</si>
  <si>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</si>
  <si>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</si>
  <si>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</si>
  <si>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</si>
  <si>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</si>
  <si>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</si>
  <si>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</si>
  <si>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</si>
  <si>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</si>
  <si>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</si>
  <si>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</si>
  <si>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</si>
  <si>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</si>
  <si>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</si>
  <si>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</si>
  <si>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</si>
  <si>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</si>
  <si>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</si>
  <si>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</si>
  <si>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</si>
  <si>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</si>
  <si>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</si>
  <si>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</si>
  <si>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</si>
  <si>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</si>
  <si>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</si>
  <si>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</si>
  <si>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</si>
  <si>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</si>
  <si>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</si>
  <si>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</si>
  <si>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</si>
  <si>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</si>
  <si>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</si>
  <si>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</si>
  <si>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</si>
  <si>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</si>
  <si>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</si>
  <si>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</si>
  <si>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</si>
  <si>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</si>
  <si>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</si>
  <si>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</si>
  <si>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</si>
  <si>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</si>
  <si>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</si>
  <si>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</si>
  <si>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</si>
  <si>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</si>
  <si>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</si>
  <si>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</si>
  <si>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</si>
  <si>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</si>
  <si>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</si>
  <si>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</si>
  <si>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</si>
  <si>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</si>
  <si>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</si>
  <si>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</si>
  <si>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</si>
  <si>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</si>
  <si>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</si>
  <si>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</si>
  <si>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</si>
  <si>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</si>
  <si>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</si>
  <si>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</si>
  <si>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</si>
  <si>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</si>
  <si>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</si>
  <si>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</si>
  <si>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</si>
  <si>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</si>
  <si>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</si>
  <si>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</si>
  <si>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</si>
  <si>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</si>
  <si>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</si>
  <si>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</si>
  <si>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</si>
  <si>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</si>
  <si>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</si>
  <si>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</si>
  <si>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</si>
  <si>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</si>
  <si>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</si>
  <si>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</si>
  <si>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</si>
  <si>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</si>
  <si>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</si>
  <si>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</si>
  <si>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</si>
  <si>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</si>
  <si>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</si>
  <si>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</si>
  <si>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</si>
  <si>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</si>
  <si>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</si>
  <si>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</si>
  <si>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</si>
  <si>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</si>
  <si>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</si>
  <si>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</si>
  <si>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</si>
  <si>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</si>
  <si>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</si>
  <si>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</si>
  <si>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</si>
  <si>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</si>
  <si>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</si>
  <si>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</si>
  <si>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</si>
  <si>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</si>
  <si>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</si>
  <si>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</si>
  <si>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</si>
  <si>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</si>
  <si>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</si>
  <si>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</si>
  <si>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</si>
  <si>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</si>
  <si>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</si>
  <si>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</si>
  <si>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</si>
  <si>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</si>
  <si>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</si>
  <si>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</si>
  <si>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</si>
  <si>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</si>
  <si>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</si>
  <si>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</si>
  <si>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</si>
  <si>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</si>
  <si>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</si>
  <si>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</si>
  <si>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</si>
  <si>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</si>
  <si>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</si>
  <si>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</si>
  <si>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</si>
  <si>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</si>
  <si>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</si>
  <si>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</si>
  <si>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</si>
  <si>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</si>
  <si>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</si>
  <si>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</si>
  <si>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</si>
  <si>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</si>
  <si>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</si>
  <si>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</si>
  <si>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</si>
  <si>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</si>
  <si>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</si>
  <si>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</si>
  <si>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</si>
  <si>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</si>
  <si>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</si>
  <si>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</si>
  <si>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</si>
  <si>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</si>
  <si>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</si>
  <si>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</si>
  <si>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</si>
  <si>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</si>
  <si>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</si>
  <si>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</si>
  <si>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</si>
  <si>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</si>
  <si>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</si>
  <si>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</si>
  <si>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</si>
  <si>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</si>
  <si>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</si>
  <si>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</si>
  <si>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</si>
  <si>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</si>
  <si>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</si>
  <si>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</si>
  <si>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</si>
  <si>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</si>
  <si>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</si>
  <si>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</si>
  <si>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</si>
  <si>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</si>
  <si>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</si>
  <si>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</si>
  <si>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</si>
  <si>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</si>
  <si>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</si>
  <si>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</si>
  <si>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</si>
  <si>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</si>
  <si>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</si>
  <si>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</si>
  <si>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</si>
  <si>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</si>
  <si>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</si>
  <si>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</si>
  <si>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</si>
  <si>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</si>
  <si>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</si>
  <si>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</si>
  <si>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</si>
  <si>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</si>
  <si>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</si>
  <si>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</si>
  <si>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</si>
  <si>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</si>
  <si>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</si>
  <si>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</si>
  <si>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</si>
  <si>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</si>
  <si>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</si>
  <si>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</si>
  <si>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</si>
  <si>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</si>
  <si>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</si>
  <si>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</si>
  <si>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</si>
  <si>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</si>
  <si>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</si>
  <si>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</si>
  <si>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</si>
  <si>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</si>
  <si>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</si>
  <si>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</si>
  <si>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</si>
  <si>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</si>
  <si>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</si>
  <si>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</si>
  <si>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</si>
  <si>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</si>
  <si>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</si>
  <si>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</si>
  <si>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</si>
  <si>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</si>
  <si>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</si>
  <si>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</si>
  <si>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</si>
  <si>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</si>
  <si>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</si>
  <si>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</si>
  <si>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</si>
  <si>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</si>
  <si>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</si>
  <si>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</si>
  <si>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</si>
  <si>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</si>
  <si>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</si>
  <si>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</si>
  <si>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</si>
  <si>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</si>
  <si>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</si>
  <si>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</si>
  <si>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</si>
  <si>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</si>
  <si>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</si>
  <si>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</si>
  <si>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</si>
  <si>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</si>
  <si>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</si>
  <si>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</si>
  <si>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</si>
  <si>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</si>
  <si>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</si>
  <si>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</si>
  <si>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</si>
  <si>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</si>
  <si>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</si>
  <si>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</si>
  <si>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</si>
  <si>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</si>
  <si>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</si>
  <si>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</si>
  <si>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</si>
  <si>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</si>
  <si>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</si>
  <si>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</si>
  <si>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</si>
  <si>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</si>
  <si>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</si>
  <si>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</si>
  <si>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</si>
  <si>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</si>
  <si>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</si>
  <si>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</si>
  <si>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</si>
  <si>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</si>
  <si>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</si>
  <si>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</si>
  <si>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</si>
  <si>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</si>
  <si>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</si>
  <si>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</si>
  <si>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</si>
  <si>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</si>
  <si>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</si>
  <si>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</si>
  <si>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</si>
  <si>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</si>
  <si>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</si>
  <si>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</si>
  <si>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</si>
  <si>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</si>
  <si>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</si>
  <si>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</si>
  <si>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</si>
  <si>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</si>
  <si>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</si>
  <si>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</si>
  <si>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</si>
  <si>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</si>
  <si>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</si>
  <si>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</si>
  <si>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</si>
  <si>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</si>
  <si>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</si>
  <si>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</si>
  <si>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</si>
  <si>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</si>
  <si>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</si>
  <si>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</si>
  <si>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</si>
  <si>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</si>
  <si>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</si>
  <si>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</si>
  <si>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</si>
  <si>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</si>
  <si>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</si>
  <si>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</si>
  <si>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</si>
  <si>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</si>
  <si>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</si>
  <si>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</si>
  <si>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</si>
  <si>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</si>
  <si>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</si>
  <si>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</si>
  <si>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</si>
  <si>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</si>
  <si>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</si>
  <si>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</si>
  <si>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</si>
  <si>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</si>
  <si>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</si>
  <si>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</si>
  <si>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</si>
  <si>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</si>
  <si>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</si>
  <si>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</si>
  <si>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</si>
  <si>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</si>
  <si>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</si>
  <si>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</si>
  <si>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</si>
  <si>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</si>
  <si>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</si>
  <si>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</si>
  <si>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</si>
  <si>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</si>
  <si>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</si>
  <si>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</si>
  <si>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</si>
  <si>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</si>
  <si>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</si>
  <si>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</si>
  <si>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</si>
  <si>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</si>
  <si>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</si>
  <si>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</si>
  <si>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</si>
  <si>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</si>
  <si>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</si>
  <si>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</si>
  <si>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</si>
  <si>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</si>
  <si>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</si>
  <si>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</si>
  <si>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</si>
  <si>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</si>
  <si>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</si>
  <si>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</si>
  <si>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</si>
  <si>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</si>
  <si>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</si>
  <si>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</si>
  <si>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</si>
  <si>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</si>
  <si>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</si>
  <si>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</si>
  <si>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</si>
  <si>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</si>
  <si>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</si>
  <si>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</si>
  <si>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</si>
  <si>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</si>
  <si>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</si>
  <si>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</si>
  <si>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</si>
  <si>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</si>
  <si>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</si>
  <si>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</si>
  <si>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</si>
  <si>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</si>
  <si>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</si>
  <si>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</si>
  <si>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</si>
  <si>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</si>
  <si>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</si>
  <si>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</si>
  <si>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</si>
  <si>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</si>
  <si>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</si>
  <si>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</si>
  <si>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</si>
  <si>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</si>
  <si>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</si>
  <si>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</si>
  <si>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</si>
  <si>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</si>
  <si>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</si>
  <si>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</si>
  <si>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</si>
  <si>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</si>
  <si>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</si>
  <si>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</si>
  <si>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</si>
  <si>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</si>
  <si>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</si>
  <si>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</si>
  <si>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</si>
  <si>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</si>
  <si>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</si>
  <si>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</si>
  <si>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</si>
  <si>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</si>
  <si>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</si>
  <si>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</si>
  <si>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</si>
  <si>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</si>
  <si>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</si>
  <si>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</si>
  <si>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</si>
  <si>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</si>
  <si>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</si>
  <si>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</si>
  <si>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</si>
  <si>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</si>
  <si>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</si>
  <si>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</si>
  <si>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</si>
  <si>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</si>
  <si>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</si>
  <si>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</si>
  <si>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</si>
  <si>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</si>
  <si>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</si>
  <si>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</si>
  <si>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</si>
  <si>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</si>
  <si>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</si>
  <si>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</si>
  <si>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</si>
  <si>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</si>
  <si>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</si>
  <si>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</si>
  <si>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</si>
  <si>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</si>
  <si>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</si>
  <si>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</si>
  <si>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</si>
  <si>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</si>
  <si>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</si>
  <si>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</si>
  <si>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</si>
  <si>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</si>
  <si>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</si>
  <si>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</si>
  <si>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</si>
  <si>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</si>
  <si>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</si>
  <si>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</si>
  <si>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</si>
  <si>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</si>
  <si>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</si>
  <si>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</si>
  <si>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</si>
  <si>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</si>
  <si>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</si>
  <si>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</si>
  <si>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</si>
  <si>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</si>
  <si>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</si>
  <si>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</si>
  <si>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</si>
  <si>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</si>
  <si>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</si>
  <si>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</si>
  <si>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</si>
  <si>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</si>
  <si>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</si>
  <si>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</si>
  <si>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</si>
  <si>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</si>
  <si>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</si>
  <si>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</si>
  <si>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</si>
  <si>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</si>
  <si>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</si>
  <si>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</si>
  <si>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</si>
  <si>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</si>
  <si>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</si>
  <si>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</si>
  <si>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</si>
  <si>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</si>
  <si>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</si>
  <si>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</si>
  <si>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</si>
  <si>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</si>
  <si>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</si>
  <si>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</si>
  <si>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</si>
  <si>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</si>
  <si>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</si>
  <si>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</si>
  <si>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</si>
  <si>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</si>
  <si>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</si>
  <si>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</si>
  <si>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</si>
  <si>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</si>
  <si>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</si>
  <si>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</si>
  <si>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</si>
  <si>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</si>
  <si>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</si>
  <si>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</si>
  <si>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</si>
  <si>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</si>
  <si>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</si>
  <si>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</si>
  <si>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</si>
  <si>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</si>
  <si>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</si>
  <si>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</si>
  <si>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</si>
  <si>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</si>
  <si>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</si>
  <si>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</si>
  <si>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</si>
  <si>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</si>
  <si>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</si>
  <si>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</si>
  <si>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</si>
  <si>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</si>
  <si>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</si>
  <si>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</si>
  <si>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</si>
  <si>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</si>
  <si>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</si>
  <si>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</si>
  <si>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</si>
  <si>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</si>
  <si>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</si>
  <si>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</si>
  <si>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</si>
  <si>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</si>
  <si>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</si>
  <si>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</si>
  <si>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</si>
  <si>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</si>
  <si>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</si>
  <si>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</si>
  <si>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</si>
  <si>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</si>
  <si>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</si>
  <si>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</si>
  <si>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</si>
  <si>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</si>
  <si>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</si>
  <si>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</si>
  <si>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</si>
  <si>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</si>
  <si>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</si>
  <si>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</si>
  <si>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</si>
  <si>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</si>
  <si>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</si>
  <si>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</si>
  <si>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</si>
  <si>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</si>
  <si>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</si>
  <si>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</si>
  <si>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</si>
  <si>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</si>
  <si>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</si>
  <si>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</si>
  <si>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</si>
  <si>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</si>
  <si>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</si>
  <si>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</si>
  <si>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</si>
  <si>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</si>
  <si>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</si>
  <si>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</si>
  <si>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</si>
  <si>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</si>
  <si>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</si>
  <si>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</si>
  <si>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</si>
  <si>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</si>
  <si>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</si>
  <si>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</si>
  <si>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</si>
  <si>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</si>
  <si>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</si>
  <si>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</si>
  <si>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</si>
  <si>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</si>
  <si>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</si>
  <si>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</si>
  <si>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</si>
  <si>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</si>
  <si>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</si>
  <si>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</si>
  <si>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</si>
  <si>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</si>
  <si>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</si>
  <si>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</si>
  <si>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</si>
  <si>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</si>
  <si>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</si>
  <si>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</si>
  <si>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</si>
  <si>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</si>
  <si>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</si>
  <si>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</si>
  <si>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</si>
  <si>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</si>
  <si>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</si>
  <si>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</si>
  <si>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</si>
  <si>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</si>
  <si>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</si>
  <si>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</si>
  <si>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</si>
  <si>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</si>
  <si>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</si>
  <si>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</si>
  <si>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</si>
  <si>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</si>
  <si>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</si>
  <si>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</si>
  <si>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</si>
  <si>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</si>
  <si>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</si>
  <si>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</si>
  <si>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</si>
  <si>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</si>
  <si>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</si>
  <si>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</si>
  <si>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</si>
  <si>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</si>
  <si>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</si>
  <si>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</si>
  <si>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</si>
  <si>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</si>
  <si>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</si>
  <si>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</si>
  <si>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</si>
  <si>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</si>
  <si>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</si>
  <si>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</si>
  <si>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</si>
  <si>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</si>
  <si>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</si>
  <si>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</si>
  <si>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</si>
  <si>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</si>
  <si>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</si>
  <si>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</si>
  <si>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</si>
  <si>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</si>
  <si>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</si>
  <si>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</si>
  <si>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</si>
  <si>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</si>
  <si>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</si>
  <si>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</si>
  <si>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</si>
  <si>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</si>
  <si>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</si>
  <si>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</si>
  <si>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</si>
  <si>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</si>
  <si>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</si>
  <si>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</si>
  <si>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</si>
  <si>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</si>
  <si>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</si>
  <si>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</si>
  <si>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</si>
  <si>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</si>
  <si>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</si>
  <si>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</si>
  <si>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</si>
  <si>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</si>
  <si>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</si>
  <si>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</si>
  <si>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</si>
  <si>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</si>
  <si>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</si>
  <si>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</si>
  <si>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</si>
  <si>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</si>
  <si>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</si>
  <si>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</si>
  <si>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</si>
  <si>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</si>
  <si>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</si>
  <si>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</si>
  <si>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</si>
  <si>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</si>
  <si>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</si>
  <si>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</si>
  <si>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</si>
  <si>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</si>
  <si>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</si>
  <si>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</si>
  <si>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</si>
  <si>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</si>
  <si>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</si>
  <si>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</si>
  <si>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</si>
  <si>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</si>
  <si>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</si>
  <si>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</si>
  <si>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</si>
  <si>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</si>
  <si>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</si>
  <si>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</si>
  <si>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</si>
  <si>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</si>
  <si>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</si>
  <si>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</si>
  <si>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</si>
  <si>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</si>
  <si>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</si>
  <si>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</si>
  <si>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</si>
  <si>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</si>
  <si>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</si>
  <si>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</si>
  <si>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</si>
  <si>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</si>
  <si>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</si>
  <si>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</si>
  <si>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</si>
  <si>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</si>
  <si>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</si>
  <si>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</si>
  <si>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</si>
  <si>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</si>
  <si>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</si>
  <si>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</si>
  <si>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</si>
  <si>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</si>
  <si>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</si>
  <si>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</si>
  <si>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</si>
  <si>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</si>
  <si>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</si>
  <si>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</si>
  <si>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</si>
  <si>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</si>
  <si>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</si>
  <si>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</si>
  <si>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</si>
  <si>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</si>
  <si>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</si>
  <si>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</si>
  <si>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</si>
  <si>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</si>
  <si>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</si>
  <si>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</si>
  <si>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</si>
  <si>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</si>
  <si>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</si>
  <si>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</si>
  <si>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</si>
  <si>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</si>
  <si>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</si>
  <si>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</si>
  <si>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</si>
  <si>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</si>
  <si>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</si>
  <si>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</si>
  <si>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</si>
  <si>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</si>
  <si>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</si>
  <si>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</si>
  <si>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</si>
  <si>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</si>
  <si>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</si>
  <si>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</si>
  <si>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</si>
  <si>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</si>
  <si>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</si>
  <si>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</si>
  <si>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</si>
  <si>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</si>
  <si>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</si>
  <si>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</si>
  <si>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</si>
  <si>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</si>
  <si>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</si>
  <si>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</si>
  <si>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</si>
  <si>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</si>
  <si>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</si>
  <si>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</si>
  <si>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</si>
  <si>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</si>
  <si>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</si>
  <si>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</si>
  <si>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</si>
  <si>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</si>
  <si>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</si>
  <si>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</si>
  <si>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</si>
  <si>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</si>
  <si>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</si>
  <si>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</si>
  <si>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</si>
  <si>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</si>
  <si>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</si>
  <si>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</si>
  <si>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</si>
  <si>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</si>
  <si>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</si>
  <si>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</si>
  <si>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</si>
  <si>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</si>
  <si>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</si>
  <si>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</si>
  <si>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</si>
  <si>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</si>
  <si>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</si>
  <si>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</si>
  <si>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</si>
  <si>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</si>
  <si>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</si>
  <si>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</si>
  <si>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</si>
  <si>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</si>
  <si>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</si>
  <si>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</si>
  <si>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</si>
  <si>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</si>
  <si>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</si>
  <si>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</si>
  <si>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</si>
  <si>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</si>
  <si>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</si>
  <si>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</si>
  <si>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</si>
  <si>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</si>
  <si>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</si>
  <si>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</si>
  <si>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</si>
  <si>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</si>
  <si>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</si>
  <si>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</si>
  <si>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</si>
  <si>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</si>
  <si>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</si>
  <si>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</si>
  <si>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</si>
  <si>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</si>
  <si>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</si>
  <si>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</si>
  <si>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</si>
  <si>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</si>
  <si>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</si>
  <si>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</si>
  <si>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</si>
  <si>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</si>
  <si>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</si>
  <si>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</si>
  <si>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</si>
  <si>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</si>
  <si>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</si>
  <si>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</si>
  <si>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</si>
  <si>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</si>
  <si>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</si>
  <si>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</si>
  <si>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</si>
  <si>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</si>
  <si>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</si>
  <si>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</si>
  <si>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</si>
  <si>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</si>
  <si>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</si>
  <si>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</si>
  <si>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</si>
  <si>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</si>
  <si>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</si>
  <si>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</si>
  <si>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</si>
  <si>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</si>
  <si>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</si>
  <si>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</si>
  <si>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</si>
  <si>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</si>
  <si>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</si>
  <si>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</si>
  <si>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</si>
  <si>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</si>
  <si>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</si>
  <si>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</si>
  <si>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</si>
  <si>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</si>
  <si>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</si>
  <si>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</si>
  <si>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</si>
  <si>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</si>
  <si>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</si>
  <si>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</si>
  <si>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</si>
  <si>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</si>
  <si>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</si>
  <si>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</si>
  <si>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</si>
  <si>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</si>
  <si>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</si>
  <si>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</si>
  <si>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</si>
  <si>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</si>
  <si>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</si>
  <si>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</si>
  <si>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</si>
  <si>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</si>
  <si>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</si>
  <si>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</si>
  <si>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</si>
  <si>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</si>
  <si>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</si>
  <si>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</si>
  <si>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</si>
  <si>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</si>
  <si>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</si>
  <si>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</si>
  <si>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</si>
  <si>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</si>
  <si>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</si>
  <si>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</si>
  <si>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</si>
  <si>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</si>
  <si>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</si>
  <si>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</si>
  <si>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</si>
  <si>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</si>
  <si>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</si>
  <si>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</si>
  <si>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</si>
  <si>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</si>
  <si>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</si>
  <si>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</si>
  <si>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</si>
  <si>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</si>
  <si>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</si>
  <si>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</si>
  <si>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</si>
  <si>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</si>
  <si>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</si>
  <si>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</si>
  <si>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</si>
  <si>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</si>
  <si>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</si>
  <si>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</si>
  <si>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</si>
  <si>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</si>
  <si>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</si>
  <si>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</si>
  <si>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</si>
  <si>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</si>
  <si>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</si>
  <si>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</si>
  <si>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</si>
  <si>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</si>
  <si>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</si>
  <si>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</si>
  <si>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</si>
  <si>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</si>
  <si>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</si>
  <si>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</si>
  <si>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</si>
  <si>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</si>
  <si>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</si>
  <si>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</si>
  <si>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</si>
  <si>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</si>
  <si>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</si>
  <si>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</si>
  <si>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</si>
  <si>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</si>
  <si>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</si>
  <si>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</si>
  <si>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</si>
  <si>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</si>
  <si>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</si>
  <si>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</si>
  <si>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</si>
  <si>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</si>
  <si>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</si>
  <si>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</si>
  <si>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</si>
  <si>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</si>
  <si>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</si>
  <si>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</si>
  <si>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</si>
  <si>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</si>
  <si>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</si>
  <si>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</si>
  <si>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</si>
  <si>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</si>
  <si>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</si>
  <si>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</si>
  <si>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</si>
  <si>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</si>
  <si>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</si>
  <si>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</si>
  <si>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</si>
  <si>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</si>
  <si>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</si>
  <si>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</si>
  <si>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</si>
  <si>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</si>
  <si>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</si>
  <si>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</si>
  <si>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</si>
  <si>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</si>
  <si>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</si>
  <si>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</si>
  <si>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</si>
  <si>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</si>
  <si>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</si>
  <si>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</si>
  <si>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</si>
  <si>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</si>
  <si>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</si>
  <si>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</si>
  <si>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</si>
  <si>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</si>
  <si>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</si>
  <si>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</si>
  <si>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</si>
  <si>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</si>
  <si>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</si>
  <si>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</si>
  <si>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</si>
  <si>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</si>
  <si>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</si>
  <si>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</si>
  <si>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</si>
  <si>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</si>
  <si>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</si>
  <si>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</si>
  <si>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</si>
  <si>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</si>
  <si>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</si>
  <si>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</si>
  <si>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</si>
  <si>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</si>
  <si>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</si>
  <si>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</si>
  <si>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</si>
  <si>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</si>
  <si>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</si>
  <si>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</si>
  <si>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</si>
  <si>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</si>
  <si>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</si>
  <si>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</si>
  <si>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</si>
  <si>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</si>
  <si>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</si>
  <si>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</si>
  <si>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</si>
  <si>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</si>
  <si>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</si>
  <si>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</si>
  <si>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</si>
  <si>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</si>
  <si>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</si>
  <si>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</si>
  <si>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</si>
  <si>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</si>
  <si>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</si>
  <si>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</si>
  <si>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</si>
  <si>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</si>
  <si>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</si>
  <si>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</si>
  <si>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</si>
  <si>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</si>
  <si>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</si>
  <si>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</si>
  <si>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</si>
  <si>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</si>
  <si>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</si>
  <si>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</si>
  <si>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</si>
  <si>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</si>
  <si>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</si>
  <si>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</si>
  <si>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</si>
  <si>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</si>
  <si>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</si>
  <si>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</si>
  <si>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</si>
  <si>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</si>
  <si>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</si>
  <si>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</si>
  <si>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</si>
  <si>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</si>
  <si>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</si>
  <si>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</si>
  <si>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</si>
  <si>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</si>
  <si>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</si>
  <si>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</si>
  <si>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</si>
  <si>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</si>
  <si>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</si>
  <si>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</si>
  <si>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</si>
  <si>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</si>
  <si>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</si>
  <si>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</si>
  <si>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</si>
  <si>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</si>
  <si>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</si>
  <si>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</si>
  <si>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</si>
  <si>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</si>
  <si>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</si>
  <si>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</si>
  <si>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</si>
  <si>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</si>
  <si>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</si>
  <si>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</si>
  <si>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</si>
  <si>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</si>
  <si>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</si>
  <si>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</si>
  <si>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</si>
  <si>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</si>
  <si>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</si>
  <si>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</si>
  <si>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</si>
  <si>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</si>
  <si>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</si>
  <si>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</si>
  <si>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</si>
  <si>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</si>
  <si>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</si>
  <si>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</si>
  <si>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</si>
  <si>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</si>
  <si>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</si>
  <si>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</si>
  <si>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</si>
  <si>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</si>
  <si>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</si>
  <si>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</si>
  <si>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</si>
  <si>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</si>
  <si>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</si>
  <si>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</si>
  <si>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</si>
  <si>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</si>
  <si>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</si>
  <si>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</si>
  <si>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</si>
  <si>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</si>
  <si>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</si>
  <si>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</si>
  <si>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</si>
  <si>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</si>
  <si>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</si>
  <si>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</si>
  <si>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</si>
  <si>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</si>
  <si>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</si>
  <si>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</si>
  <si>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</si>
  <si>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</si>
  <si>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</si>
  <si>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</si>
  <si>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</si>
  <si>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</si>
  <si>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</si>
  <si>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</si>
  <si>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</si>
  <si>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</si>
  <si>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</si>
  <si>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</si>
  <si>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</si>
  <si>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</si>
  <si>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</si>
  <si>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</si>
  <si>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</si>
  <si>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</si>
  <si>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</si>
  <si>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</si>
  <si>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</si>
  <si>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</si>
  <si>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</si>
  <si>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</si>
  <si>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</si>
  <si>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</si>
  <si>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</si>
  <si>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</si>
  <si>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</si>
  <si>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</si>
  <si>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</si>
  <si>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</si>
  <si>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</si>
  <si>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</si>
  <si>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</si>
  <si>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</si>
  <si>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</si>
  <si>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</si>
  <si>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</si>
  <si>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</si>
  <si>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</si>
  <si>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</si>
  <si>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</si>
  <si>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</si>
  <si>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</si>
  <si>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</si>
  <si>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</si>
  <si>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</si>
  <si>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</si>
  <si>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</si>
  <si>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</si>
  <si>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</si>
  <si>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</si>
  <si>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</si>
  <si>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</si>
  <si>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</si>
  <si>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</si>
  <si>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</si>
  <si>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</si>
  <si>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</si>
  <si>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</si>
  <si>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</si>
  <si>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</si>
  <si>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</si>
  <si>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</si>
  <si>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</si>
  <si>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</si>
  <si>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</si>
  <si>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</si>
  <si>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</si>
  <si>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</si>
  <si>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</si>
  <si>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</si>
  <si>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</si>
  <si>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</si>
  <si>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</si>
  <si>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</si>
  <si>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</si>
  <si>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</si>
  <si>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</si>
  <si>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</si>
  <si>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</si>
  <si>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</si>
  <si>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</si>
  <si>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</si>
  <si>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</si>
  <si>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</si>
  <si>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</si>
  <si>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</si>
  <si>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</si>
  <si>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</si>
  <si>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</si>
  <si>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</si>
  <si>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</si>
  <si>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</si>
  <si>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</si>
  <si>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</si>
  <si>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</si>
  <si>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</si>
  <si>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</si>
  <si>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</si>
  <si>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</si>
  <si>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</si>
  <si>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</si>
  <si>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</si>
  <si>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</si>
  <si>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</si>
  <si>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</si>
  <si>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</si>
  <si>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</si>
  <si>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</si>
  <si>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</si>
  <si>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</si>
  <si>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</si>
  <si>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</si>
  <si>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</si>
  <si>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</si>
  <si>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</si>
  <si>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</si>
  <si>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</si>
  <si>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</si>
  <si>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</si>
  <si>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</si>
  <si>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</si>
  <si>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</si>
  <si>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</si>
  <si>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</si>
  <si>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</si>
  <si>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</si>
  <si>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</si>
  <si>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</si>
  <si>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</si>
  <si>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</si>
  <si>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</si>
  <si>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</si>
  <si>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</si>
  <si>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</si>
  <si>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</si>
  <si>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</si>
  <si>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</si>
  <si>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</si>
  <si>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</si>
  <si>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</si>
  <si>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</si>
  <si>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</si>
  <si>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</si>
  <si>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</si>
  <si>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</si>
  <si>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</si>
  <si>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</si>
  <si>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</si>
  <si>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</si>
  <si>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</si>
  <si>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</si>
  <si>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</si>
  <si>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</si>
  <si>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</si>
  <si>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</si>
  <si>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</si>
  <si>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</si>
  <si>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</si>
  <si>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</si>
  <si>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</si>
  <si>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</si>
  <si>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</si>
  <si>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</si>
  <si>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</si>
  <si>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</si>
  <si>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</si>
  <si>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</si>
  <si>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</si>
  <si>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</si>
  <si>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</si>
  <si>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</si>
  <si>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</si>
  <si>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</si>
  <si>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</si>
  <si>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</si>
  <si>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</si>
  <si>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</si>
  <si>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</si>
  <si>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</si>
  <si>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</si>
  <si>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</si>
  <si>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</si>
  <si>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</si>
  <si>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</si>
  <si>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</si>
  <si>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</si>
  <si>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</si>
  <si>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</si>
  <si>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</si>
  <si>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</si>
  <si>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</si>
  <si>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</si>
  <si>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</si>
  <si>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</si>
  <si>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</si>
  <si>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</si>
  <si>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</si>
  <si>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</si>
  <si>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</si>
  <si>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</si>
  <si>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</si>
  <si>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</si>
  <si>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</si>
  <si>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</si>
  <si>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</si>
  <si>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</si>
  <si>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</si>
  <si>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</si>
  <si>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</si>
  <si>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</si>
  <si>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</si>
  <si>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</si>
  <si>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</si>
  <si>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</si>
  <si>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</si>
  <si>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</si>
  <si>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</si>
  <si>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</si>
  <si>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</si>
  <si>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</si>
  <si>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</si>
  <si>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</si>
  <si>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</si>
  <si>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</si>
  <si>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</si>
  <si>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</si>
  <si>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</si>
  <si>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</si>
  <si>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</si>
  <si>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</si>
  <si>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</si>
  <si>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</si>
  <si>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</si>
  <si>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</si>
  <si>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</si>
  <si>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</si>
  <si>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</si>
  <si>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</si>
  <si>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</si>
  <si>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</si>
  <si>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</si>
  <si>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</si>
  <si>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</si>
  <si>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</si>
  <si>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</si>
  <si>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</si>
  <si>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</si>
  <si>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</si>
  <si>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</si>
  <si>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</si>
  <si>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</si>
  <si>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</si>
  <si>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</si>
  <si>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</si>
  <si>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</si>
  <si>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</si>
  <si>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</si>
  <si>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</si>
  <si>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</si>
  <si>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</si>
  <si>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</si>
  <si>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</si>
  <si>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</si>
  <si>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</si>
  <si>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</si>
  <si>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</si>
  <si>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</si>
  <si>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</si>
  <si>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</si>
  <si>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</si>
  <si>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</si>
  <si>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</si>
  <si>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</si>
  <si>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</si>
  <si>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</si>
  <si>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</si>
  <si>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</si>
  <si>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</si>
  <si>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</si>
  <si>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</si>
  <si>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</si>
  <si>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</si>
  <si>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</si>
  <si>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</si>
  <si>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</si>
  <si>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</si>
  <si>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</si>
  <si>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</si>
  <si>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</si>
  <si>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</si>
  <si>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</si>
  <si>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</si>
  <si>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</si>
  <si>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</si>
  <si>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</si>
  <si>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</si>
  <si>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</si>
  <si>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</si>
  <si>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</si>
  <si>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</si>
  <si>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</si>
  <si>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</si>
  <si>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</si>
  <si>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</si>
  <si>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</si>
  <si>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</si>
  <si>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</si>
  <si>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</si>
  <si>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</si>
  <si>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</si>
  <si>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</si>
  <si>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</si>
  <si>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</si>
  <si>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</si>
  <si>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</si>
  <si>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</si>
  <si>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</si>
  <si>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</si>
  <si>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</si>
  <si>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</si>
  <si>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</si>
  <si>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</si>
  <si>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</si>
  <si>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</si>
  <si>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</si>
  <si>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</si>
  <si>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</si>
  <si>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</si>
  <si>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</si>
  <si>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</si>
  <si>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</si>
  <si>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</si>
  <si>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</si>
  <si>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</si>
  <si>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</si>
  <si>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</si>
  <si>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</si>
  <si>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</si>
  <si>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</si>
  <si>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</si>
  <si>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</si>
  <si>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</si>
  <si>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</si>
  <si>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</si>
  <si>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</si>
  <si>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</si>
  <si>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</si>
  <si>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</si>
  <si>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</si>
  <si>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</si>
  <si>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</si>
  <si>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</si>
  <si>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</si>
  <si>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</si>
  <si>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</si>
  <si>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</si>
  <si>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</si>
  <si>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</si>
  <si>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</si>
  <si>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</si>
  <si>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</si>
  <si>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</si>
  <si>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</si>
  <si>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</si>
  <si>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</si>
  <si>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</si>
  <si>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</si>
  <si>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</si>
  <si>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</si>
  <si>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</si>
  <si>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</si>
  <si>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</si>
  <si>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</si>
  <si>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</si>
  <si>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</si>
  <si>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</si>
  <si>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</si>
  <si>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</si>
  <si>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</si>
  <si>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</si>
  <si>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</si>
  <si>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</si>
  <si>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</si>
  <si>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</si>
  <si>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</si>
  <si>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</si>
  <si>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</si>
  <si>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</si>
  <si>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</si>
  <si>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</si>
  <si>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</si>
  <si>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</si>
  <si>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</si>
  <si>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</si>
  <si>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</si>
  <si>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</si>
  <si>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</si>
  <si>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</si>
  <si>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</si>
  <si>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</si>
  <si>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</si>
  <si>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</si>
  <si>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</si>
  <si>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</si>
  <si>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</si>
  <si>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</si>
  <si>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</si>
  <si>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</si>
  <si>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</si>
  <si>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</si>
  <si>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</si>
  <si>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</si>
  <si>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</si>
  <si>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</si>
  <si>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</si>
  <si>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</si>
  <si>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</si>
  <si>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</si>
  <si>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</si>
  <si>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</si>
  <si>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</si>
  <si>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</si>
  <si>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</si>
  <si>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</si>
  <si>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</si>
  <si>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</si>
  <si>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</si>
  <si>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</si>
  <si>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</si>
  <si>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</si>
  <si>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</si>
  <si>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</si>
  <si>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</si>
  <si>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</si>
  <si>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</si>
  <si>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</si>
  <si>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</si>
  <si>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</si>
  <si>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</si>
  <si>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</si>
  <si>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</si>
  <si>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</si>
  <si>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</si>
  <si>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</si>
  <si>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</si>
  <si>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</si>
  <si>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</si>
  <si>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</si>
  <si>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</si>
  <si>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</si>
  <si>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</si>
  <si>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</si>
  <si>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</si>
  <si>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</si>
  <si>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</si>
  <si>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</si>
  <si>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</si>
  <si>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</si>
  <si>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</si>
  <si>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</si>
  <si>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</si>
  <si>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</si>
  <si>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</si>
  <si>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</si>
  <si>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</si>
  <si>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</si>
  <si>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</si>
  <si>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</si>
  <si>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</si>
  <si>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</si>
  <si>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</si>
  <si>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</si>
  <si>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</si>
  <si>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</si>
  <si>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</si>
  <si>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</si>
  <si>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</si>
  <si>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</si>
  <si>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</si>
  <si>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</si>
  <si>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</si>
  <si>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</si>
  <si>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</si>
  <si>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</si>
  <si>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</si>
  <si>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</si>
  <si>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</si>
  <si>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</si>
  <si>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</si>
  <si>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</si>
  <si>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</si>
  <si>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</si>
  <si>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</si>
  <si>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</si>
  <si>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</si>
  <si>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</si>
  <si>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</si>
  <si>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</si>
  <si>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</si>
  <si>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</si>
  <si>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</si>
  <si>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</si>
  <si>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</si>
  <si>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</si>
  <si>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</si>
  <si>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</si>
  <si>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</si>
  <si>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</si>
  <si>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</si>
  <si>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</si>
  <si>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</si>
  <si>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</si>
  <si>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</si>
  <si>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</si>
  <si>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</si>
  <si>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</si>
  <si>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</si>
  <si>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</si>
  <si>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</si>
  <si>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</si>
  <si>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</si>
  <si>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</si>
  <si>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</si>
  <si>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</si>
  <si>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</si>
  <si>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</si>
  <si>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</si>
  <si>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</si>
  <si>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</si>
  <si>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</si>
  <si>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</si>
  <si>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</si>
  <si>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</si>
  <si>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</si>
  <si>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</si>
  <si>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</si>
  <si>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</si>
  <si>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</si>
  <si>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</si>
  <si>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</si>
  <si>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</si>
  <si>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</si>
  <si>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</si>
  <si>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</si>
  <si>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</si>
  <si>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</si>
  <si>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</si>
  <si>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</si>
  <si>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</si>
  <si>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</si>
  <si>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</si>
  <si>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</si>
  <si>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</si>
  <si>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</si>
  <si>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</si>
  <si>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</si>
  <si>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</si>
  <si>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</si>
  <si>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</si>
  <si>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</si>
  <si>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</si>
  <si>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</si>
  <si>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</si>
  <si>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</si>
  <si>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</si>
  <si>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</si>
  <si>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</si>
  <si>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</si>
  <si>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</si>
  <si>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</si>
  <si>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</si>
  <si>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</si>
  <si>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</si>
  <si>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</si>
  <si>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</si>
  <si>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</si>
  <si>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</si>
  <si>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</si>
  <si>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</si>
  <si>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</si>
  <si>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</si>
  <si>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</si>
  <si>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</si>
  <si>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</si>
  <si>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</si>
  <si>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</si>
  <si>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</si>
  <si>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</si>
  <si>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</si>
  <si>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</si>
  <si>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</si>
  <si>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</si>
  <si>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</si>
  <si>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</si>
  <si>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</si>
  <si>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</si>
  <si>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</si>
  <si>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</si>
  <si>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</si>
  <si>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</si>
  <si>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</si>
  <si>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</si>
  <si>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</si>
  <si>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</si>
  <si>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</si>
  <si>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</si>
  <si>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</si>
  <si>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</si>
  <si>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</si>
  <si>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</si>
  <si>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</si>
  <si>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</si>
  <si>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</si>
  <si>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</si>
  <si>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</si>
  <si>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</si>
  <si>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</si>
  <si>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</si>
  <si>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</si>
  <si>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</si>
  <si>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</si>
  <si>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</si>
  <si>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</si>
  <si>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</si>
  <si>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</si>
  <si>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</si>
  <si>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</si>
  <si>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</si>
  <si>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</si>
  <si>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</si>
  <si>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</si>
  <si>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</si>
  <si>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</si>
  <si>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</si>
  <si>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</si>
  <si>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</si>
  <si>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</si>
  <si>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</si>
  <si>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</si>
  <si>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</si>
  <si>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</si>
  <si>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</si>
  <si>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</si>
  <si>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</si>
  <si>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</si>
  <si>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</si>
  <si>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</si>
  <si>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</si>
  <si>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</si>
  <si>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</si>
  <si>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</si>
  <si>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</si>
  <si>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</si>
  <si>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</si>
  <si>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</si>
  <si>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</si>
  <si>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</si>
  <si>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</si>
  <si>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</si>
  <si>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</si>
  <si>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</si>
  <si>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</si>
  <si>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</si>
  <si>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</si>
  <si>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</si>
  <si>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</si>
  <si>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</si>
  <si>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</si>
  <si>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</si>
  <si>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</si>
  <si>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</si>
  <si>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</si>
  <si>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</si>
  <si>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</si>
  <si>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</si>
  <si>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</si>
  <si>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</si>
  <si>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</si>
  <si>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</si>
  <si>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</si>
  <si>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</si>
  <si>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</si>
  <si>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</si>
  <si>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</si>
  <si>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</si>
  <si>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</si>
  <si>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</si>
  <si>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</si>
  <si>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</si>
  <si>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</si>
  <si>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</si>
  <si>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</si>
  <si>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</si>
  <si>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</si>
  <si>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</si>
  <si>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</si>
  <si>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</si>
  <si>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</si>
  <si>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</si>
  <si>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</si>
  <si>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</si>
  <si>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</si>
  <si>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</si>
  <si>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</si>
  <si>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</si>
  <si>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</si>
  <si>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</si>
  <si>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</si>
  <si>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</si>
  <si>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</si>
  <si>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</si>
  <si>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</si>
  <si>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</si>
  <si>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</si>
  <si>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</si>
  <si>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</si>
  <si>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</si>
  <si>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</si>
  <si>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</si>
  <si>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</si>
  <si>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</si>
  <si>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</si>
  <si>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</si>
  <si>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</si>
  <si>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</si>
  <si>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</si>
  <si>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</si>
  <si>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</si>
  <si>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</si>
  <si>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</si>
  <si>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</si>
  <si>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</si>
  <si>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</si>
  <si>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</si>
  <si>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</si>
  <si>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</si>
  <si>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</si>
  <si>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</si>
  <si>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</si>
  <si>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</si>
  <si>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</si>
  <si>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</si>
  <si>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</si>
  <si>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</si>
  <si>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</si>
  <si>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</si>
  <si>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</si>
  <si>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</si>
  <si>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</si>
  <si>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</si>
  <si>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</si>
  <si>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</si>
  <si>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</si>
  <si>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</si>
  <si>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</si>
  <si>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</si>
  <si>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</si>
  <si>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</si>
  <si>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</si>
  <si>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</si>
  <si>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</si>
  <si>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</si>
  <si>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</si>
  <si>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</si>
  <si>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</si>
  <si>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</si>
  <si>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</si>
  <si>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</si>
  <si>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</si>
  <si>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</si>
  <si>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</si>
  <si>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</si>
  <si>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</si>
  <si>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</si>
  <si>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</si>
  <si>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</si>
  <si>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</si>
  <si>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</si>
  <si>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</si>
  <si>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</si>
  <si>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</si>
  <si>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</si>
  <si>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</si>
  <si>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</si>
  <si>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</si>
  <si>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</si>
  <si>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</si>
  <si>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</si>
  <si>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</si>
  <si>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</si>
  <si>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</si>
  <si>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</si>
  <si>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</si>
  <si>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</si>
  <si>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</si>
  <si>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</si>
  <si>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</si>
  <si>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</si>
  <si>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</si>
  <si>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</si>
  <si>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</si>
  <si>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</si>
  <si>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</si>
  <si>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</si>
  <si>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</si>
  <si>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</si>
  <si>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</si>
  <si>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</si>
  <si>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</si>
  <si>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</si>
  <si>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</si>
  <si>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</si>
  <si>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</si>
  <si>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</si>
  <si>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</si>
  <si>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</si>
  <si>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</si>
  <si>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</si>
  <si>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</si>
  <si>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</si>
  <si>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</si>
  <si>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</si>
  <si>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</si>
  <si>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</si>
  <si>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</si>
  <si>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</si>
  <si>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</si>
  <si>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</si>
  <si>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</si>
  <si>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</si>
  <si>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</si>
  <si>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</si>
  <si>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</si>
  <si>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</si>
  <si>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</si>
  <si>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</si>
  <si>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</si>
  <si>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</si>
  <si>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</si>
  <si>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</si>
  <si>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</si>
  <si>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</si>
  <si>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</si>
  <si>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</si>
  <si>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</si>
  <si>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</si>
  <si>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</si>
  <si>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</si>
  <si>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</si>
  <si>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</si>
  <si>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</si>
  <si>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</si>
  <si>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</si>
  <si>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</si>
  <si>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</si>
  <si>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</si>
  <si>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</si>
  <si>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</si>
  <si>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</si>
  <si>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</si>
  <si>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</si>
  <si>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</si>
  <si>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</si>
  <si>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</si>
  <si>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</si>
  <si>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</si>
  <si>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</si>
  <si>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</si>
  <si>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</si>
  <si>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</si>
  <si>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</si>
  <si>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</si>
  <si>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</si>
  <si>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</si>
  <si>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</si>
  <si>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</si>
  <si>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</si>
  <si>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</si>
  <si>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</si>
  <si>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</si>
  <si>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</si>
  <si>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</si>
  <si>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</si>
  <si>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</si>
  <si>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</si>
  <si>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</si>
  <si>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</si>
  <si>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</si>
  <si>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</si>
  <si>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</si>
  <si>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</si>
  <si>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</si>
  <si>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</si>
  <si>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</si>
  <si>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</si>
  <si>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</si>
  <si>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</si>
  <si>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</si>
  <si>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</si>
  <si>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</si>
  <si>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</si>
  <si>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</si>
  <si>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</si>
  <si>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</si>
  <si>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</si>
  <si>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</si>
  <si>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</si>
  <si>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</si>
  <si>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</si>
  <si>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</si>
  <si>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</si>
  <si>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</si>
  <si>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</si>
  <si>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</si>
  <si>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</si>
  <si>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</si>
  <si>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</si>
  <si>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</si>
  <si>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</si>
  <si>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</si>
  <si>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</si>
  <si>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</si>
  <si>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</si>
  <si>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</si>
  <si>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</si>
  <si>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</si>
  <si>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</si>
  <si>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</si>
  <si>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</si>
  <si>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</si>
  <si>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</si>
  <si>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</si>
  <si>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</si>
  <si>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</si>
  <si>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</si>
  <si>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</si>
  <si>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</si>
  <si>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</si>
  <si>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</si>
  <si>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</si>
  <si>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</si>
  <si>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</si>
  <si>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</si>
  <si>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</si>
  <si>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</si>
  <si>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</si>
  <si>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</si>
  <si>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</si>
  <si>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</si>
  <si>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</si>
  <si>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</si>
  <si>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</si>
  <si>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</si>
  <si>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</si>
  <si>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</si>
  <si>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</si>
  <si>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</si>
  <si>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</si>
  <si>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</si>
  <si>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</si>
  <si>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</si>
  <si>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</si>
  <si>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</si>
  <si>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</si>
  <si>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</si>
  <si>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</si>
  <si>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</si>
  <si>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</si>
  <si>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</si>
  <si>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</si>
  <si>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</si>
  <si>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</si>
  <si>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</si>
  <si>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</si>
  <si>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</si>
  <si>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</si>
  <si>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</si>
  <si>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</si>
  <si>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</si>
  <si>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</si>
  <si>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</si>
  <si>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</si>
  <si>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</si>
  <si>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</si>
  <si>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</si>
  <si>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</si>
  <si>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</si>
  <si>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</si>
  <si>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</si>
  <si>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</si>
  <si>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</si>
  <si>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</si>
  <si>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</si>
  <si>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</si>
  <si>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</si>
  <si>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</si>
  <si>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</si>
  <si>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</si>
  <si>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</si>
  <si>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</si>
  <si>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</si>
  <si>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</si>
  <si>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</si>
  <si>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</si>
  <si>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</si>
  <si>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</si>
  <si>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</si>
  <si>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</si>
  <si>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</si>
  <si>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</si>
  <si>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</si>
  <si>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</si>
  <si>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</si>
  <si>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</si>
  <si>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</si>
  <si>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</si>
  <si>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</si>
  <si>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</si>
  <si>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</si>
  <si>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</si>
  <si>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</si>
  <si>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</si>
  <si>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</si>
  <si>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</si>
  <si>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</si>
  <si>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</si>
  <si>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</si>
  <si>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</si>
  <si>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</si>
  <si>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</si>
  <si>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</si>
  <si>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</si>
  <si>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</si>
  <si>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</si>
  <si>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</si>
  <si>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</si>
  <si>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</si>
  <si>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</si>
  <si>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</si>
  <si>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</si>
  <si>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</si>
  <si>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</si>
  <si>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</si>
  <si>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</si>
  <si>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</si>
  <si>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</si>
  <si>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</si>
  <si>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</si>
  <si>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</si>
  <si>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</si>
  <si>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</si>
  <si>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</si>
  <si>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</si>
  <si>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</si>
  <si>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</si>
  <si>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</si>
  <si>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</si>
  <si>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</si>
  <si>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</si>
  <si>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</si>
  <si>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</si>
  <si>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</si>
  <si>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</si>
  <si>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</si>
  <si>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</si>
  <si>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</si>
  <si>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</si>
  <si>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</si>
  <si>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</si>
  <si>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</si>
  <si>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</si>
  <si>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</si>
  <si>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</si>
  <si>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</si>
  <si>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</si>
  <si>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</si>
  <si>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</si>
  <si>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</si>
  <si>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</si>
  <si>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</si>
  <si>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</si>
  <si>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</si>
  <si>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</si>
  <si>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</si>
  <si>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</si>
  <si>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</si>
  <si>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</si>
  <si>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</si>
  <si>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</si>
  <si>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</si>
  <si>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</si>
  <si>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</si>
  <si>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</si>
  <si>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</si>
  <si>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</si>
  <si>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</si>
  <si>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</si>
  <si>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</si>
  <si>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</si>
  <si>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</si>
  <si>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</si>
  <si>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</si>
  <si>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</si>
  <si>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</si>
  <si>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</si>
  <si>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</si>
  <si>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</si>
  <si>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</si>
  <si>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</si>
  <si>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</si>
  <si>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</si>
  <si>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</si>
  <si>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</si>
  <si>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</si>
  <si>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</si>
  <si>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</si>
  <si>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</si>
  <si>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</si>
  <si>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</si>
  <si>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</si>
  <si>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</si>
  <si>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</si>
  <si>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</si>
  <si>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</si>
  <si>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</si>
  <si>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</si>
  <si>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</si>
  <si>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</si>
  <si>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</si>
  <si>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</si>
  <si>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</si>
  <si>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</si>
  <si>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</si>
  <si>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</si>
  <si>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</si>
  <si>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</si>
  <si>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</si>
  <si>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</si>
  <si>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</si>
  <si>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</si>
  <si>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</si>
  <si>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</si>
  <si>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</si>
  <si>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</si>
  <si>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</si>
  <si>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</si>
  <si>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</si>
  <si>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</si>
  <si>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</si>
  <si>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</si>
  <si>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</si>
  <si>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</si>
  <si>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</si>
  <si>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</si>
  <si>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</si>
  <si>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</si>
  <si>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</si>
  <si>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</si>
  <si>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</si>
  <si>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</si>
  <si>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</si>
  <si>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</si>
  <si>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</si>
  <si>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</si>
  <si>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</si>
  <si>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</si>
  <si>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</si>
  <si>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</si>
  <si>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</si>
  <si>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</si>
  <si>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</si>
  <si>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</si>
  <si>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</si>
  <si>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</si>
  <si>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</si>
  <si>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</si>
  <si>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</si>
  <si>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</si>
  <si>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</si>
  <si>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</si>
  <si>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</si>
  <si>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</si>
  <si>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</si>
  <si>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</si>
  <si>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</si>
  <si>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</si>
  <si>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</si>
  <si>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</si>
  <si>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</si>
  <si>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</si>
  <si>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</si>
  <si>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</si>
  <si>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</si>
  <si>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</si>
  <si>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</si>
  <si>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</si>
  <si>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</si>
  <si>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</si>
  <si>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</si>
  <si>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</si>
  <si>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</si>
  <si>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</si>
  <si>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</si>
  <si>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</si>
  <si>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</si>
  <si>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</si>
  <si>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</si>
  <si>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</si>
  <si>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</si>
  <si>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</si>
  <si>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</si>
  <si>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</si>
  <si>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</si>
  <si>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</si>
  <si>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</si>
  <si>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</si>
  <si>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</si>
  <si>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</si>
  <si>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</si>
  <si>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</si>
  <si>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</si>
  <si>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</si>
  <si>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</si>
  <si>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</si>
  <si>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</si>
  <si>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</si>
  <si>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</si>
  <si>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</si>
  <si>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</si>
  <si>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</si>
  <si>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</si>
  <si>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</si>
  <si>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</si>
  <si>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</si>
  <si>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</si>
  <si>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</si>
  <si>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</si>
  <si>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</si>
  <si>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</si>
  <si>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</si>
  <si>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</si>
  <si>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</si>
  <si>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</si>
  <si>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</si>
  <si>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</si>
  <si>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</si>
  <si>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</si>
  <si>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</si>
  <si>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</si>
  <si>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</si>
  <si>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</si>
  <si>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</si>
  <si>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</si>
  <si>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</si>
  <si>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</si>
  <si>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</si>
  <si>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</si>
  <si>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</si>
  <si>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</si>
  <si>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</si>
  <si>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</si>
  <si>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</si>
  <si>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</si>
  <si>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</si>
  <si>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</si>
  <si>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</si>
  <si>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</si>
  <si>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</si>
  <si>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</si>
  <si>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</si>
  <si>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</si>
  <si>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</si>
  <si>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</si>
  <si>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</si>
  <si>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</si>
  <si>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</si>
  <si>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</si>
  <si>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</si>
  <si>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</si>
  <si>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</si>
  <si>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</si>
  <si>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</si>
  <si>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</si>
  <si>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</si>
  <si>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</si>
  <si>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</si>
  <si>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</si>
  <si>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</si>
  <si>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</si>
  <si>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</si>
  <si>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</si>
  <si>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</si>
  <si>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</si>
  <si>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</si>
  <si>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</si>
  <si>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</si>
  <si>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</si>
  <si>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</si>
  <si>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</si>
  <si>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</si>
  <si>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</si>
  <si>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</si>
  <si>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</si>
  <si>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</si>
  <si>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</si>
  <si>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</si>
  <si>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</si>
  <si>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</si>
  <si>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</si>
  <si>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</si>
  <si>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</si>
  <si>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</si>
  <si>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</si>
  <si>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</si>
  <si>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</si>
  <si>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</si>
  <si>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</si>
  <si>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</si>
  <si>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</si>
  <si>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</si>
  <si>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</si>
  <si>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</si>
  <si>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</si>
  <si>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</si>
  <si>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</si>
  <si>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</si>
  <si>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</si>
  <si>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</si>
  <si>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</si>
  <si>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</si>
  <si>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</si>
  <si>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</si>
  <si>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</si>
  <si>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</si>
  <si>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</si>
  <si>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</si>
  <si>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</si>
  <si>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</si>
  <si>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</si>
  <si>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</si>
  <si>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</si>
  <si>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</si>
  <si>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</si>
  <si>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</si>
  <si>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</si>
  <si>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</si>
  <si>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</si>
  <si>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</si>
  <si>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</si>
  <si>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</si>
  <si>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</si>
  <si>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</si>
  <si>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</si>
  <si>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</si>
  <si>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</si>
  <si>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</si>
  <si>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</si>
  <si>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</si>
  <si>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</si>
  <si>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</si>
  <si>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</si>
  <si>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</si>
  <si>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</si>
  <si>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</si>
  <si>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</si>
  <si>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</si>
  <si>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</si>
  <si>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</si>
  <si>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</si>
  <si>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</si>
  <si>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</si>
  <si>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</si>
  <si>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</si>
  <si>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</si>
  <si>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</si>
  <si>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</si>
  <si>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</si>
  <si>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</si>
  <si>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</si>
  <si>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</si>
  <si>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</si>
  <si>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</si>
  <si>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</si>
  <si>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</si>
  <si>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</si>
  <si>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</si>
  <si>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</si>
  <si>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</si>
  <si>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</si>
  <si>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</si>
  <si>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</si>
  <si>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</si>
  <si>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</si>
  <si>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</si>
  <si>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</si>
  <si>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</si>
  <si>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</si>
  <si>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</si>
  <si>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</si>
  <si>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</si>
  <si>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</si>
  <si>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</si>
  <si>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</si>
  <si>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</si>
  <si>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</si>
  <si>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</si>
  <si>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</si>
  <si>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</si>
  <si>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</si>
  <si>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</si>
  <si>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</si>
  <si>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</si>
  <si>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</si>
  <si>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</si>
  <si>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</si>
  <si>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</si>
  <si>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</si>
  <si>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</si>
  <si>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</si>
  <si>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</si>
  <si>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</si>
  <si>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</si>
  <si>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</si>
  <si>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</si>
  <si>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</si>
  <si>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</si>
  <si>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</si>
  <si>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</si>
  <si>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</si>
  <si>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</si>
  <si>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</si>
  <si>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</si>
  <si>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</si>
  <si>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</si>
  <si>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</si>
  <si>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</si>
  <si>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</si>
  <si>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</si>
  <si>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</si>
  <si>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</si>
  <si>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</si>
  <si>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</si>
  <si>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</si>
  <si>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</si>
  <si>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</si>
  <si>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</si>
  <si>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</si>
  <si>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</si>
  <si>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</si>
  <si>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</si>
  <si>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</si>
  <si>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</si>
  <si>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</si>
  <si>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</si>
  <si>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</si>
  <si>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</si>
  <si>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</si>
  <si>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</si>
  <si>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</si>
  <si>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</si>
  <si>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</si>
  <si>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</si>
  <si>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</si>
  <si>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</si>
  <si>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</si>
  <si>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</si>
  <si>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</si>
  <si>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</si>
  <si>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</si>
  <si>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</si>
  <si>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</si>
  <si>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</si>
  <si>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</si>
  <si>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</si>
  <si>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</si>
  <si>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</si>
  <si>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</si>
  <si>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</si>
  <si>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</si>
  <si>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</si>
  <si>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</si>
  <si>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</si>
  <si>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</si>
  <si>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</si>
  <si>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</si>
  <si>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</si>
  <si>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</si>
  <si>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</si>
  <si>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</si>
  <si>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</si>
  <si>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</si>
  <si>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</si>
  <si>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</si>
  <si>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</si>
  <si>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</si>
  <si>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</si>
  <si>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</si>
  <si>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</si>
  <si>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</si>
  <si>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</si>
  <si>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</si>
  <si>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</si>
  <si>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</si>
  <si>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</si>
  <si>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</si>
  <si>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</si>
  <si>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</si>
  <si>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</si>
  <si>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</si>
  <si>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</si>
  <si>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</si>
  <si>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</si>
  <si>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</si>
  <si>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</si>
  <si>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</si>
  <si>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</si>
  <si>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</si>
  <si>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</si>
  <si>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</si>
  <si>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</si>
  <si>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</si>
  <si>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</si>
  <si>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</si>
  <si>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</si>
  <si>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</si>
  <si>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</si>
  <si>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</si>
  <si>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</si>
  <si>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</si>
  <si>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</si>
  <si>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</si>
  <si>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</si>
  <si>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</si>
  <si>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</si>
  <si>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</si>
  <si>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</si>
  <si>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</si>
  <si>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</si>
  <si>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</si>
  <si>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</si>
  <si>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</si>
  <si>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</si>
  <si>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</si>
  <si>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</si>
  <si>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</si>
  <si>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</si>
  <si>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</si>
  <si>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</si>
  <si>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</si>
  <si>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</si>
  <si>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</si>
  <si>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</si>
  <si>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</si>
  <si>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</si>
  <si>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</si>
  <si>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</si>
  <si>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</si>
  <si>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</si>
  <si>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</si>
  <si>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</si>
  <si>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</si>
  <si>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</si>
  <si>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</si>
  <si>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</si>
  <si>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</si>
  <si>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</si>
  <si>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</si>
  <si>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</si>
  <si>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</si>
  <si>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</si>
  <si>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</si>
  <si>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</si>
  <si>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</si>
  <si>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</si>
  <si>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</si>
  <si>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</si>
  <si>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</si>
  <si>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</si>
  <si>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</si>
  <si>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</si>
  <si>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</si>
  <si>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</si>
  <si>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</si>
  <si>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</si>
  <si>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</si>
  <si>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</si>
  <si>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</si>
  <si>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</si>
  <si>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</si>
  <si>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</si>
  <si>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</si>
  <si>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</si>
  <si>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</si>
  <si>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</si>
  <si>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</si>
  <si>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</si>
  <si>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</si>
  <si>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</si>
  <si>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</si>
  <si>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</si>
  <si>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</si>
  <si>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</si>
  <si>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</si>
  <si>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</si>
  <si>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</si>
  <si>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</si>
  <si>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</si>
  <si>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</si>
  <si>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</si>
  <si>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</si>
  <si>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</si>
  <si>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</si>
  <si>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</si>
  <si>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</si>
  <si>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</si>
  <si>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</si>
  <si>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</si>
  <si>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</si>
  <si>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</si>
  <si>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</si>
  <si>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</si>
  <si>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</si>
  <si>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</si>
  <si>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</si>
  <si>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</si>
  <si>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</si>
  <si>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</si>
  <si>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</si>
  <si>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</si>
  <si>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</si>
  <si>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</si>
  <si>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</si>
  <si>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</si>
  <si>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</si>
  <si>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</si>
  <si>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</si>
  <si>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</si>
  <si>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</si>
  <si>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</si>
  <si>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</si>
  <si>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</si>
  <si>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</si>
  <si>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</si>
  <si>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</si>
  <si>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</si>
  <si>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</si>
  <si>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</si>
  <si>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</si>
  <si>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</si>
  <si>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</si>
  <si>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</si>
  <si>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</si>
  <si>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</si>
  <si>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</si>
  <si>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</si>
  <si>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</si>
  <si>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</si>
  <si>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</si>
  <si>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</si>
  <si>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</si>
  <si>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</si>
  <si>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</si>
  <si>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</si>
  <si>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</si>
  <si>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</si>
  <si>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</si>
  <si>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</si>
  <si>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</si>
  <si>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</si>
  <si>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</si>
  <si>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</si>
  <si>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</si>
  <si>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</si>
  <si>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</si>
  <si>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</si>
  <si>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</si>
  <si>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</si>
  <si>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</si>
  <si>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</si>
  <si>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</si>
  <si>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</si>
  <si>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</si>
  <si>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</si>
  <si>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</si>
  <si>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</si>
  <si>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</si>
  <si>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</si>
  <si>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</si>
  <si>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</si>
  <si>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</si>
  <si>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</si>
  <si>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</si>
  <si>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</si>
  <si>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</si>
  <si>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</si>
  <si>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</si>
  <si>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</si>
  <si>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</si>
  <si>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</si>
  <si>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</si>
  <si>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</si>
  <si>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</si>
  <si>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</si>
  <si>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</si>
  <si>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</si>
  <si>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</si>
  <si>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</si>
  <si>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</si>
  <si>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</si>
  <si>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</si>
  <si>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</si>
  <si>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</si>
  <si>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</si>
  <si>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</si>
  <si>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</si>
  <si>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</si>
  <si>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</si>
  <si>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</si>
  <si>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</si>
  <si>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</si>
  <si>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</si>
  <si>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</si>
  <si>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</si>
  <si>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</si>
  <si>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</si>
  <si>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</si>
  <si>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</si>
  <si>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</si>
  <si>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</si>
  <si>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</si>
  <si>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</si>
  <si>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</si>
  <si>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</si>
  <si>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</si>
  <si>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</si>
  <si>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</si>
  <si>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</si>
  <si>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</si>
  <si>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</si>
  <si>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</si>
  <si>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</si>
  <si>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</si>
  <si>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</si>
  <si>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</si>
  <si>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</si>
  <si>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</si>
  <si>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</si>
  <si>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</si>
  <si>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</si>
  <si>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</si>
  <si>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</si>
  <si>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</si>
  <si>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</si>
  <si>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</si>
  <si>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</si>
  <si>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</si>
  <si>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</si>
  <si>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</si>
  <si>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</si>
  <si>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</si>
  <si>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</si>
  <si>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</si>
  <si>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</si>
  <si>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</si>
  <si>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</si>
  <si>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</si>
  <si>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</si>
  <si>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</si>
  <si>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</si>
  <si>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</si>
  <si>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</si>
  <si>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</si>
  <si>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</si>
  <si>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</si>
  <si>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</si>
  <si>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</si>
  <si>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</si>
  <si>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</si>
  <si>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</si>
  <si>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</si>
  <si>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</si>
  <si>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</si>
  <si>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</si>
  <si>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</si>
  <si>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</si>
  <si>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</si>
  <si>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</si>
  <si>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</si>
  <si>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</si>
  <si>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</si>
  <si>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</si>
  <si>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</si>
  <si>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</si>
  <si>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</si>
  <si>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</si>
  <si>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</si>
  <si>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</si>
  <si>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</si>
  <si>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</si>
  <si>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</si>
  <si>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</si>
  <si>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</si>
  <si>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</si>
  <si>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</si>
  <si>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</si>
  <si>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</si>
  <si>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</si>
  <si>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</si>
  <si>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</si>
  <si>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</si>
  <si>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</si>
  <si>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</si>
  <si>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</si>
  <si>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</si>
  <si>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</si>
  <si>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</si>
  <si>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</si>
  <si>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</si>
  <si>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</si>
  <si>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</si>
  <si>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</si>
  <si>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</si>
  <si>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</si>
  <si>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</si>
  <si>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</si>
  <si>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</si>
  <si>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</si>
  <si>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</si>
  <si>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</si>
  <si>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</si>
  <si>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</si>
  <si>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</si>
  <si>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</si>
  <si>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</si>
  <si>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</si>
  <si>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</si>
  <si>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</si>
  <si>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</si>
  <si>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</si>
  <si>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</si>
  <si>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</si>
  <si>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</si>
  <si>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</si>
  <si>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</si>
  <si>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</si>
  <si>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</si>
  <si>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</si>
  <si>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</si>
  <si>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</si>
  <si>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</si>
  <si>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</si>
  <si>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</si>
  <si>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</si>
  <si>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</si>
  <si>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</si>
  <si>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</si>
  <si>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</si>
  <si>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</si>
  <si>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</si>
  <si>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</si>
  <si>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</si>
  <si>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</si>
  <si>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</si>
  <si>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</si>
  <si>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</si>
  <si>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</si>
  <si>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</si>
  <si>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</si>
  <si>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</si>
  <si>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</si>
  <si>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</si>
  <si>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</si>
  <si>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</si>
  <si>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</si>
  <si>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</si>
  <si>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</si>
  <si>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</si>
  <si>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</si>
  <si>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</si>
  <si>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</si>
  <si>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</si>
  <si>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</si>
  <si>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</si>
  <si>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</si>
  <si>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</si>
  <si>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</si>
  <si>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</si>
  <si>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</si>
  <si>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</si>
  <si>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</si>
  <si>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</si>
  <si>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</si>
  <si>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</si>
  <si>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</si>
  <si>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</si>
  <si>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</si>
  <si>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</si>
  <si>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</si>
  <si>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</si>
  <si>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</si>
  <si>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</si>
  <si>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</si>
  <si>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</si>
  <si>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</si>
  <si>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</si>
  <si>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</si>
  <si>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</si>
  <si>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</si>
  <si>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</si>
  <si>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</si>
  <si>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</si>
  <si>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</si>
  <si>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</si>
  <si>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</si>
  <si>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</si>
  <si>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</si>
  <si>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</si>
  <si>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</si>
  <si>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</si>
  <si>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</si>
  <si>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</si>
  <si>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</si>
  <si>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</si>
  <si>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</si>
  <si>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</si>
  <si>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</si>
  <si>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</si>
  <si>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</si>
  <si>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</si>
  <si>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</si>
  <si>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</si>
  <si>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</si>
  <si>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</si>
  <si>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</si>
  <si>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</si>
  <si>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</si>
  <si>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</si>
  <si>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</si>
  <si>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</si>
  <si>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</si>
  <si>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</si>
  <si>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</si>
  <si>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</si>
  <si>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</si>
  <si>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</si>
  <si>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</si>
  <si>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</si>
  <si>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</si>
  <si>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</si>
  <si>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</si>
  <si>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</si>
  <si>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</si>
  <si>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</si>
  <si>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</si>
  <si>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</si>
  <si>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</si>
  <si>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</si>
  <si>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</si>
  <si>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</si>
  <si>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</si>
  <si>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</si>
  <si>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</si>
  <si>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</si>
  <si>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</si>
  <si>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</si>
  <si>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</si>
  <si>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</si>
  <si>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</si>
  <si>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</si>
  <si>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</si>
  <si>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</si>
  <si>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</si>
  <si>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</si>
  <si>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</si>
  <si>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</si>
  <si>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</si>
  <si>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</si>
  <si>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</si>
  <si>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</si>
  <si>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</si>
  <si>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</si>
  <si>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</si>
  <si>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</si>
  <si>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</si>
  <si>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</si>
  <si>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</si>
  <si>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</si>
  <si>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</si>
  <si>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</si>
  <si>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</si>
  <si>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</si>
  <si>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</si>
  <si>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</si>
  <si>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</si>
  <si>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</si>
  <si>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</si>
  <si>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</si>
  <si>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</si>
  <si>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</si>
  <si>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</si>
  <si>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</si>
  <si>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</si>
  <si>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</si>
  <si>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</si>
  <si>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</si>
  <si>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</si>
  <si>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</si>
  <si>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</si>
  <si>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</si>
  <si>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</si>
  <si>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</si>
  <si>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</si>
  <si>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</si>
  <si>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</si>
  <si>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</si>
  <si>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</si>
  <si>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</si>
  <si>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</si>
  <si>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</si>
  <si>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</si>
  <si>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</si>
  <si>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</si>
  <si>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</si>
  <si>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</si>
  <si>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</si>
  <si>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</si>
  <si>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</si>
  <si>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</si>
  <si>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</si>
  <si>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</si>
  <si>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</si>
  <si>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</si>
  <si>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</si>
  <si>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</si>
  <si>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</si>
  <si>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</si>
  <si>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</si>
  <si>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</si>
  <si>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</si>
  <si>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</si>
  <si>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</si>
  <si>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</si>
  <si>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</si>
  <si>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</si>
  <si>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</si>
  <si>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</si>
  <si>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</si>
  <si>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</si>
  <si>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</si>
  <si>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</si>
  <si>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</si>
  <si>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</si>
  <si>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</si>
  <si>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</si>
  <si>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</si>
  <si>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</si>
  <si>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</si>
  <si>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</si>
  <si>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</si>
  <si>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</si>
  <si>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</si>
  <si>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</si>
  <si>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</si>
  <si>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</si>
  <si>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</si>
  <si>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</si>
  <si>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</si>
  <si>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</si>
  <si>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</si>
  <si>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</si>
  <si>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</si>
  <si>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</si>
  <si>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</si>
  <si>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</si>
  <si>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</si>
  <si>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</si>
  <si>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</si>
  <si>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</si>
  <si>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</si>
  <si>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</si>
  <si>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</si>
  <si>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</si>
  <si>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</si>
  <si>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</si>
  <si>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</si>
  <si>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</si>
  <si>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</si>
  <si>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</si>
  <si>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</si>
  <si>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</si>
  <si>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</si>
  <si>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</si>
  <si>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</si>
  <si>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</si>
  <si>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</si>
  <si>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</si>
  <si>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</si>
  <si>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</si>
  <si>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</si>
  <si>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</si>
  <si>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</si>
  <si>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</si>
  <si>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</si>
  <si>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</si>
  <si>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</si>
  <si>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</si>
  <si>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</si>
  <si>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</si>
  <si>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</si>
  <si>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</si>
  <si>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</si>
  <si>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</si>
  <si>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</si>
  <si>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</si>
  <si>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</si>
  <si>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</si>
  <si>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</si>
  <si>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</si>
  <si>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</si>
  <si>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</si>
  <si>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</si>
  <si>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</si>
  <si>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</si>
  <si>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</si>
  <si>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</si>
  <si>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</si>
  <si>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</si>
  <si>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</si>
  <si>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</si>
  <si>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</si>
  <si>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</si>
  <si>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</si>
  <si>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</si>
  <si>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</si>
  <si>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</si>
  <si>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</si>
  <si>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</si>
  <si>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</si>
  <si>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</si>
  <si>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</si>
  <si>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</si>
  <si>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</si>
  <si>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</si>
  <si>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</si>
  <si>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</si>
  <si>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</si>
  <si>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</si>
  <si>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</si>
  <si>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</si>
  <si>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</si>
  <si>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</si>
  <si>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</si>
  <si>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</si>
  <si>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</si>
  <si>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</si>
  <si>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</si>
  <si>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</si>
  <si>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</si>
  <si>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</si>
  <si>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</si>
  <si>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</si>
  <si>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</si>
  <si>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</si>
  <si>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</si>
  <si>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</si>
  <si>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</si>
  <si>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</si>
  <si>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</si>
  <si>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</si>
  <si>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</si>
  <si>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</si>
  <si>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</si>
  <si>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</si>
  <si>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</si>
  <si>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</si>
  <si>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</si>
  <si>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</si>
  <si>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</si>
  <si>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</si>
  <si>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</si>
  <si>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</si>
  <si>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</si>
  <si>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</si>
  <si>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</si>
  <si>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</si>
  <si>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</si>
  <si>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</si>
  <si>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</si>
  <si>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</si>
  <si>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</si>
  <si>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</si>
  <si>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</si>
  <si>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</si>
  <si>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</si>
  <si>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</si>
  <si>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</si>
  <si>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</si>
  <si>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</si>
  <si>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</si>
  <si>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</si>
  <si>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</si>
  <si>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</si>
  <si>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</si>
  <si>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</si>
  <si>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</si>
  <si>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</si>
  <si>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</si>
  <si>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</si>
  <si>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</si>
  <si>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</si>
  <si>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</si>
  <si>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</si>
  <si>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</si>
  <si>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</si>
  <si>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</si>
  <si>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</si>
  <si>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</si>
  <si>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</si>
  <si>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</si>
  <si>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</si>
  <si>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</si>
  <si>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</si>
  <si>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</si>
  <si>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</si>
  <si>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</si>
  <si>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</si>
  <si>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</si>
  <si>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</si>
  <si>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</si>
  <si>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</si>
  <si>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</si>
  <si>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</si>
  <si>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</si>
  <si>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</si>
  <si>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</si>
  <si>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</si>
  <si>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</si>
  <si>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</si>
  <si>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</si>
  <si>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</si>
  <si>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</si>
  <si>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</si>
  <si>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</si>
  <si>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</si>
  <si>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</si>
  <si>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</si>
  <si>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</si>
  <si>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</si>
  <si>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</si>
  <si>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</si>
  <si>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</si>
  <si>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</si>
  <si>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</si>
  <si>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</si>
  <si>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</si>
  <si>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</si>
  <si>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</si>
  <si>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</si>
  <si>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</si>
  <si>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</si>
  <si>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</si>
  <si>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</si>
  <si>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</si>
  <si>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</si>
  <si>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</si>
  <si>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</si>
  <si>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</si>
  <si>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</si>
  <si>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</si>
  <si>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</si>
  <si>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</si>
  <si>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</si>
  <si>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</si>
  <si>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</si>
  <si>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</si>
  <si>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</si>
  <si>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</si>
  <si>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</si>
  <si>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</si>
  <si>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</si>
  <si>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</si>
  <si>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</si>
  <si>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</si>
  <si>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</si>
  <si>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</si>
  <si>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</si>
  <si>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</si>
  <si>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</si>
  <si>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</si>
  <si>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</si>
  <si>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</si>
  <si>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</si>
  <si>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</si>
  <si>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</si>
  <si>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</si>
  <si>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</si>
  <si>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</si>
  <si>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</si>
  <si>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</si>
  <si>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</si>
  <si>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</si>
  <si>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</si>
  <si>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</si>
  <si>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</si>
  <si>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</si>
  <si>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</si>
  <si>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</si>
  <si>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</si>
  <si>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</si>
  <si>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</si>
  <si>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</si>
  <si>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</si>
  <si>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</si>
  <si>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</si>
  <si>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</si>
  <si>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</si>
  <si>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</si>
  <si>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</si>
  <si>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</si>
  <si>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</si>
  <si>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</si>
  <si>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</si>
  <si>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</si>
  <si>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</si>
  <si>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</si>
  <si>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</si>
  <si>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</si>
  <si>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</si>
  <si>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</si>
  <si>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</si>
  <si>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</si>
  <si>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</si>
  <si>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</si>
  <si>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</si>
  <si>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</si>
  <si>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</si>
  <si>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</si>
  <si>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</si>
  <si>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</si>
  <si>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</si>
  <si>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</si>
  <si>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</si>
  <si>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</si>
  <si>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</si>
  <si>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</si>
  <si>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</si>
  <si>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</si>
  <si>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</si>
  <si>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</si>
  <si>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</si>
  <si>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</si>
  <si>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</si>
  <si>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</si>
  <si>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</si>
  <si>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</si>
  <si>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</si>
  <si>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</si>
  <si>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</si>
  <si>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</si>
  <si>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</si>
  <si>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</si>
  <si>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</si>
  <si>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</si>
  <si>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</si>
  <si>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</si>
  <si>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</si>
  <si>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</si>
  <si>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</si>
  <si>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</si>
  <si>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</si>
  <si>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</si>
  <si>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</si>
  <si>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</si>
  <si>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</si>
  <si>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</si>
  <si>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</si>
  <si>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</si>
  <si>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</si>
  <si>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</si>
  <si>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</si>
  <si>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</si>
  <si>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</si>
  <si>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</si>
  <si>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</si>
  <si>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</si>
  <si>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</si>
  <si>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</si>
  <si>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</si>
  <si>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</si>
  <si>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</si>
  <si>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</si>
  <si>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</si>
  <si>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</si>
  <si>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</si>
  <si>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</si>
  <si>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</si>
  <si>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</si>
  <si>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</si>
  <si>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</si>
  <si>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</si>
  <si>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</si>
  <si>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</si>
  <si>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</si>
  <si>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</si>
  <si>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</si>
  <si>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</si>
  <si>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</si>
  <si>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</si>
  <si>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</si>
  <si>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</si>
  <si>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</si>
  <si>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</si>
  <si>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</si>
  <si>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</si>
  <si>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</si>
  <si>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</si>
  <si>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</si>
  <si>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</si>
  <si>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</si>
  <si>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</si>
  <si>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</si>
  <si>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</si>
  <si>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</si>
  <si>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</si>
  <si>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</si>
  <si>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</si>
  <si>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</si>
  <si>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</si>
  <si>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</si>
  <si>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</si>
  <si>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</si>
  <si>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</si>
  <si>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</si>
  <si>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</si>
  <si>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</si>
  <si>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</si>
  <si>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</si>
  <si>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</si>
  <si>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</si>
  <si>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</si>
  <si>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</si>
  <si>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</si>
  <si>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</si>
  <si>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</si>
  <si>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</si>
  <si>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</si>
  <si>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</si>
  <si>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</si>
  <si>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</si>
  <si>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</si>
  <si>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</si>
  <si>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</si>
  <si>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</si>
  <si>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</si>
  <si>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</si>
  <si>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</si>
  <si>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</si>
  <si>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</si>
  <si>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</si>
  <si>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</si>
  <si>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</si>
  <si>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</si>
  <si>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</si>
  <si>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</si>
  <si>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</si>
  <si>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</si>
  <si>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</si>
  <si>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</si>
  <si>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</si>
  <si>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</si>
  <si>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</si>
  <si>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</si>
  <si>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</si>
  <si>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</si>
  <si>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</si>
  <si>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</si>
  <si>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</si>
  <si>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</si>
  <si>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</si>
  <si>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</si>
  <si>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</si>
  <si>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</si>
  <si>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</si>
  <si>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</si>
  <si>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</si>
  <si>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</si>
  <si>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</si>
  <si>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</si>
  <si>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</si>
  <si>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</si>
  <si>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</si>
  <si>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</si>
  <si>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</si>
  <si>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</si>
  <si>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</si>
  <si>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</si>
  <si>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</si>
  <si>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</si>
  <si>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</si>
  <si>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</si>
  <si>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</si>
  <si>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</si>
  <si>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</si>
  <si>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</si>
  <si>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</si>
  <si>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</si>
  <si>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</si>
  <si>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</si>
  <si>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</si>
  <si>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</si>
  <si>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</si>
  <si>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</si>
  <si>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</si>
  <si>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</si>
  <si>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</si>
  <si>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</si>
  <si>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</si>
  <si>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</si>
  <si>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</si>
  <si>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</si>
  <si>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</si>
  <si>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</si>
  <si>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</si>
  <si>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</si>
  <si>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</si>
  <si>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</si>
  <si>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</si>
  <si>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</si>
  <si>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</si>
  <si>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</si>
  <si>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</si>
  <si>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</si>
  <si>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</si>
  <si>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</si>
  <si>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</si>
  <si>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</si>
  <si>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</si>
  <si>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</si>
  <si>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</si>
  <si>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</si>
  <si>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</si>
  <si>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</si>
  <si>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</si>
  <si>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</si>
  <si>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</si>
  <si>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</si>
  <si>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</si>
  <si>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</si>
  <si>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</si>
  <si>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</si>
  <si>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</si>
  <si>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</si>
  <si>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</si>
  <si>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</si>
  <si>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</si>
  <si>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</si>
  <si>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</si>
  <si>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</si>
  <si>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</si>
  <si>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</si>
  <si>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</si>
  <si>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</si>
  <si>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</si>
  <si>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</si>
  <si>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</si>
  <si>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</si>
  <si>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</si>
  <si>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</si>
  <si>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</si>
  <si>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</si>
  <si>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</si>
  <si>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</si>
  <si>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</si>
  <si>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</si>
  <si>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</si>
  <si>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</si>
  <si>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</si>
  <si>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</si>
  <si>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</si>
  <si>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</si>
  <si>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</si>
  <si>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</si>
  <si>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</si>
  <si>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</si>
  <si>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</si>
  <si>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</si>
  <si>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</si>
  <si>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</si>
  <si>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</si>
  <si>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</si>
  <si>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</si>
  <si>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</si>
  <si>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</si>
  <si>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</si>
  <si>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</si>
  <si>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</si>
  <si>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</si>
  <si>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</si>
  <si>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</si>
  <si>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</si>
  <si>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</si>
  <si>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</si>
  <si>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</si>
  <si>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</si>
  <si>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</si>
  <si>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</si>
  <si>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</si>
  <si>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</si>
  <si>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</si>
  <si>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</si>
  <si>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</si>
  <si>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</si>
  <si>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</si>
  <si>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</si>
  <si>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</si>
  <si>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</si>
  <si>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</si>
  <si>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</si>
  <si>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</si>
  <si>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</si>
  <si>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</si>
  <si>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</si>
  <si>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</si>
  <si>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</si>
  <si>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</si>
  <si>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</si>
  <si>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</si>
  <si>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</si>
  <si>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</si>
  <si>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</si>
  <si>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</si>
  <si>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</si>
  <si>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</si>
  <si>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</si>
  <si>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</si>
  <si>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</si>
  <si>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</si>
  <si>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</si>
  <si>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</si>
  <si>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</si>
  <si>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</si>
  <si>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</si>
  <si>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</si>
  <si>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</si>
  <si>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</si>
  <si>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</si>
  <si>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</si>
  <si>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</si>
  <si>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</si>
  <si>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</si>
  <si>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</si>
  <si>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</si>
  <si>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</si>
  <si>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</si>
  <si>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</si>
  <si>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</si>
  <si>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</si>
  <si>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</si>
  <si>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</si>
  <si>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</si>
  <si>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</si>
  <si>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</si>
  <si>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</si>
  <si>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</si>
  <si>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</si>
  <si>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</si>
  <si>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</si>
  <si>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</si>
  <si>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</si>
  <si>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</si>
  <si>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</si>
  <si>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</si>
  <si>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</si>
  <si>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</si>
  <si>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</si>
  <si>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</si>
  <si>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</si>
  <si>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</si>
  <si>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</si>
  <si>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</si>
  <si>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</si>
  <si>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</si>
  <si>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</si>
  <si>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</si>
  <si>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</si>
  <si>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</si>
  <si>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</si>
  <si>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</si>
  <si>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</si>
  <si>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</si>
  <si>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</si>
  <si>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</si>
  <si>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</si>
  <si>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</si>
  <si>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</si>
  <si>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</si>
  <si>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</si>
  <si>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</si>
  <si>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</si>
  <si>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</si>
  <si>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</si>
  <si>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</si>
  <si>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</si>
  <si>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</si>
  <si>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</si>
  <si>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</si>
  <si>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</si>
  <si>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</si>
  <si>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</si>
  <si>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</si>
  <si>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</si>
  <si>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</si>
  <si>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</si>
  <si>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</si>
  <si>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</si>
  <si>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</si>
  <si>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</si>
  <si>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</si>
  <si>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</si>
  <si>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</si>
  <si>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</si>
  <si>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</si>
  <si>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</si>
  <si>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</si>
  <si>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</si>
  <si>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</si>
  <si>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</si>
  <si>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</si>
  <si>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</si>
  <si>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</si>
  <si>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</si>
  <si>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</si>
  <si>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</si>
  <si>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</si>
  <si>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</si>
  <si>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</si>
  <si>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</si>
  <si>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</si>
  <si>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</si>
  <si>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</si>
  <si>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</si>
  <si>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</si>
  <si>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</si>
  <si>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</si>
  <si>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</si>
  <si>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</si>
  <si>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</si>
  <si>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</si>
  <si>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</si>
  <si>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</si>
  <si>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</si>
  <si>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</si>
  <si>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</si>
  <si>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</si>
  <si>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</si>
  <si>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</si>
  <si>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</si>
  <si>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</si>
  <si>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</si>
  <si>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</si>
  <si>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</si>
  <si>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</si>
  <si>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</si>
  <si>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</si>
  <si>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</si>
  <si>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</si>
  <si>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</si>
  <si>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</si>
  <si>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</si>
  <si>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</si>
  <si>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</si>
  <si>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</si>
  <si>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</si>
  <si>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</si>
  <si>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</si>
  <si>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</si>
  <si>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</si>
  <si>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</si>
  <si>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</si>
  <si>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</si>
  <si>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</si>
  <si>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</si>
  <si>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</si>
  <si>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</si>
  <si>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</si>
  <si>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</si>
  <si>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</si>
  <si>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</si>
  <si>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</si>
  <si>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</si>
  <si>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</si>
  <si>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</si>
  <si>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</si>
  <si>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</si>
  <si>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</si>
  <si>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</si>
  <si>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</si>
  <si>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</si>
  <si>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</si>
  <si>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</si>
  <si>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</si>
  <si>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</si>
  <si>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</si>
  <si>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</si>
  <si>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</si>
  <si>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</si>
  <si>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</si>
  <si>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</si>
  <si>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</si>
  <si>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</si>
  <si>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</si>
  <si>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</si>
  <si>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</si>
  <si>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</si>
  <si>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</si>
  <si>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</si>
  <si>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</si>
  <si>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</si>
  <si>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</si>
  <si>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</si>
  <si>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</si>
  <si>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</si>
  <si>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</si>
  <si>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</si>
  <si>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</si>
  <si>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</si>
  <si>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</si>
  <si>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</si>
  <si>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</si>
  <si>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</si>
  <si>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</si>
  <si>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</si>
  <si>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</si>
  <si>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</si>
  <si>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</si>
  <si>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</si>
  <si>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</si>
  <si>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</si>
  <si>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</si>
  <si>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</si>
  <si>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</si>
  <si>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</si>
  <si>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</si>
  <si>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</si>
  <si>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</si>
  <si>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</si>
  <si>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</si>
  <si>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</si>
  <si>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</si>
  <si>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</si>
  <si>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</si>
  <si>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</si>
  <si>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</si>
  <si>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</si>
  <si>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</si>
  <si>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</si>
  <si>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</si>
  <si>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</si>
  <si>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</si>
  <si>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</si>
  <si>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</si>
  <si>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</si>
  <si>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</si>
  <si>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</si>
  <si>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</si>
  <si>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</si>
  <si>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</si>
  <si>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</si>
  <si>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</si>
  <si>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</si>
  <si>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</si>
  <si>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</si>
  <si>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</si>
  <si>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</si>
  <si>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</si>
  <si>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</si>
  <si>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</si>
  <si>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</si>
  <si>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</si>
  <si>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</si>
  <si>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</si>
  <si>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</si>
  <si>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</si>
  <si>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</si>
  <si>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</si>
  <si>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</si>
  <si>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</si>
  <si>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</si>
  <si>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</si>
  <si>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</si>
  <si>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</si>
  <si>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</si>
  <si>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</si>
  <si>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</si>
  <si>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</si>
  <si>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</si>
  <si>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</si>
  <si>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</si>
  <si>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</si>
  <si>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</si>
  <si>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</si>
  <si>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</si>
  <si>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</si>
  <si>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</si>
  <si>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</si>
  <si>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</si>
  <si>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</si>
  <si>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</si>
  <si>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</si>
  <si>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</si>
  <si>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</si>
  <si>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</si>
  <si>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</si>
  <si>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</si>
  <si>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</si>
  <si>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</si>
  <si>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</si>
  <si>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</si>
  <si>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</si>
  <si>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</si>
  <si>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</si>
  <si>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</si>
  <si>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</si>
  <si>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</si>
  <si>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</si>
  <si>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</si>
  <si>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</si>
  <si>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</si>
  <si>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</si>
  <si>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</si>
  <si>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</si>
  <si>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</si>
  <si>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</si>
  <si>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</si>
  <si>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</si>
  <si>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</si>
  <si>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</si>
  <si>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</si>
  <si>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</si>
  <si>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</si>
  <si>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</si>
  <si>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</si>
  <si>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</si>
  <si>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</si>
  <si>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</si>
  <si>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</si>
  <si>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</si>
  <si>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</si>
  <si>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</si>
  <si>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</si>
  <si>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</si>
  <si>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</si>
  <si>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</si>
  <si>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</si>
  <si>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</si>
  <si>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</si>
  <si>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</si>
  <si>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</si>
  <si>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</si>
  <si>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</si>
  <si>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</si>
  <si>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</si>
  <si>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</si>
  <si>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</si>
  <si>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</si>
  <si>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</si>
  <si>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</si>
  <si>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</si>
  <si>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</si>
  <si>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</si>
  <si>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</si>
  <si>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</si>
  <si>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</si>
  <si>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</si>
  <si>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</si>
  <si>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</si>
  <si>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</si>
  <si>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</si>
  <si>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</si>
  <si>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</si>
  <si>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</si>
  <si>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</si>
  <si>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</si>
  <si>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</si>
  <si>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</si>
  <si>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</si>
  <si>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</si>
  <si>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</si>
  <si>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</si>
  <si>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</si>
  <si>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</si>
  <si>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</si>
  <si>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</si>
  <si>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</si>
  <si>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</si>
  <si>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</si>
  <si>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</si>
  <si>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</si>
  <si>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</si>
  <si>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</si>
  <si>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</si>
  <si>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</si>
  <si>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</si>
  <si>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</si>
  <si>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</si>
  <si>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</si>
  <si>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</si>
  <si>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</si>
  <si>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</si>
  <si>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</si>
  <si>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</si>
  <si>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</si>
  <si>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</si>
  <si>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</si>
  <si>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</si>
  <si>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</si>
  <si>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</si>
  <si>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</si>
  <si>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</si>
  <si>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</si>
  <si>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</si>
  <si>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</si>
  <si>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</si>
  <si>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</si>
  <si>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</si>
  <si>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</si>
  <si>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</si>
  <si>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</si>
  <si>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</si>
  <si>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</si>
  <si>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</si>
  <si>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</si>
  <si>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</si>
  <si>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</si>
  <si>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</si>
  <si>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</si>
  <si>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</si>
  <si>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</si>
  <si>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</si>
  <si>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</si>
  <si>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</si>
  <si>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</si>
  <si>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</si>
  <si>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</si>
  <si>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</si>
  <si>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</si>
  <si>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</si>
  <si>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</si>
  <si>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</si>
  <si>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</si>
  <si>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</si>
  <si>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</si>
  <si>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</si>
  <si>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</si>
  <si>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</si>
  <si>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</si>
  <si>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</si>
  <si>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</si>
  <si>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</si>
  <si>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</si>
  <si>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</si>
  <si>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</si>
  <si>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</si>
  <si>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</si>
  <si>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</si>
  <si>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</si>
  <si>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</si>
  <si>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</si>
  <si>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</si>
  <si>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</si>
  <si>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</si>
  <si>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</si>
  <si>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</si>
  <si>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</si>
  <si>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</si>
  <si>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</si>
  <si>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</si>
  <si>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</si>
  <si>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</si>
  <si>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</si>
  <si>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</si>
  <si>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</si>
  <si>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</si>
  <si>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</si>
  <si>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</si>
  <si>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</si>
  <si>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</si>
  <si>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</si>
  <si>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</si>
  <si>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</si>
  <si>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</si>
  <si>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</si>
  <si>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</si>
  <si>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</si>
  <si>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</si>
  <si>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</si>
  <si>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</si>
  <si>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</si>
  <si>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</si>
  <si>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</si>
  <si>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</si>
  <si>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</si>
  <si>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</si>
  <si>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</si>
  <si>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</si>
  <si>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</si>
  <si>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</si>
  <si>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</si>
  <si>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</si>
  <si>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</si>
  <si>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</si>
  <si>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</si>
  <si>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</si>
  <si>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</si>
  <si>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</si>
  <si>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</si>
  <si>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</si>
  <si>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</si>
  <si>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</si>
  <si>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</si>
  <si>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</si>
  <si>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</si>
  <si>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</si>
  <si>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</si>
  <si>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</si>
  <si>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</si>
  <si>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</si>
  <si>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</si>
  <si>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</si>
  <si>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</si>
  <si>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</si>
  <si>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</si>
  <si>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</si>
  <si>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</si>
  <si>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</si>
  <si>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</si>
  <si>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</si>
  <si>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</si>
  <si>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</si>
  <si>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</si>
  <si>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</si>
  <si>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</si>
  <si>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</si>
  <si>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</si>
  <si>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</si>
  <si>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</si>
  <si>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</si>
  <si>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</si>
  <si>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</si>
  <si>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</si>
  <si>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</si>
  <si>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</si>
  <si>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</si>
  <si>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</si>
  <si>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</si>
  <si>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</si>
  <si>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</si>
  <si>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</si>
  <si>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</si>
  <si>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</si>
  <si>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</si>
  <si>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</si>
  <si>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</si>
  <si>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</si>
  <si>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</si>
  <si>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</si>
  <si>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</si>
  <si>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</si>
  <si>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</si>
  <si>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</si>
  <si>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</si>
  <si>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</si>
  <si>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</si>
  <si>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</si>
  <si>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</si>
  <si>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</si>
  <si>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</si>
  <si>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</si>
  <si>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</si>
  <si>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</si>
  <si>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</si>
  <si>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</si>
  <si>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</si>
  <si>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</si>
  <si>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</si>
  <si>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</si>
  <si>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</si>
  <si>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</si>
  <si>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</si>
  <si>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</si>
  <si>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</si>
  <si>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</si>
  <si>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</si>
  <si>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</si>
  <si>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</si>
  <si>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</si>
  <si>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</si>
  <si>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</si>
  <si>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</si>
  <si>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</si>
  <si>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</si>
  <si>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</si>
  <si>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</si>
  <si>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</si>
  <si>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</si>
  <si>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</si>
  <si>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</si>
  <si>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</si>
  <si>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</si>
  <si>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</si>
  <si>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</si>
  <si>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</si>
  <si>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</si>
  <si>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</si>
  <si>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</si>
  <si>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</si>
  <si>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</si>
  <si>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</si>
  <si>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</si>
  <si>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</si>
  <si>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</si>
  <si>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</si>
  <si>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</si>
  <si>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</si>
  <si>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</si>
  <si>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</si>
  <si>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</si>
  <si>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</si>
  <si>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</si>
  <si>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</si>
  <si>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</si>
  <si>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</si>
  <si>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</si>
  <si>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</si>
  <si>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</si>
  <si>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</si>
  <si>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</si>
  <si>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</si>
  <si>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</si>
  <si>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</si>
  <si>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</si>
  <si>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</si>
  <si>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</si>
  <si>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</si>
  <si>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</si>
  <si>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</si>
  <si>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</si>
  <si>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</si>
  <si>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</si>
  <si>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</si>
  <si>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</si>
  <si>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</si>
  <si>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</si>
  <si>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</si>
  <si>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</si>
  <si>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</si>
  <si>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</si>
  <si>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</si>
  <si>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</si>
  <si>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</si>
  <si>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</si>
  <si>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</si>
  <si>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</si>
  <si>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</si>
  <si>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</si>
  <si>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</si>
  <si>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</si>
  <si>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</si>
  <si>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</si>
  <si>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</si>
  <si>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</si>
  <si>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</si>
  <si>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</si>
  <si>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</si>
  <si>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</si>
  <si>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</si>
  <si>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</si>
  <si>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</si>
  <si>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</si>
  <si>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</si>
  <si>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</si>
  <si>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</si>
  <si>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</si>
  <si>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</si>
  <si>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</si>
  <si>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</si>
  <si>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</si>
  <si>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</si>
  <si>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</si>
  <si>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</si>
  <si>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</si>
  <si>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</si>
  <si>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</si>
  <si>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</si>
  <si>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</si>
  <si>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</si>
  <si>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</si>
  <si>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</si>
  <si>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</si>
  <si>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</si>
  <si>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</si>
  <si>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</si>
  <si>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</si>
  <si>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</si>
  <si>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</si>
  <si>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</si>
  <si>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</si>
  <si>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</si>
  <si>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</si>
  <si>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</si>
  <si>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</si>
  <si>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</si>
  <si>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</si>
  <si>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</si>
  <si>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</si>
  <si>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</si>
  <si>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</si>
  <si>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</si>
  <si>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</si>
  <si>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</si>
  <si>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</si>
  <si>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</si>
  <si>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</si>
  <si>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</si>
  <si>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</si>
  <si>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</si>
  <si>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</si>
  <si>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</si>
  <si>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</si>
  <si>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</si>
  <si>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</si>
  <si>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</si>
  <si>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</si>
  <si>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</si>
  <si>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</si>
  <si>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</si>
  <si>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</si>
  <si>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</si>
  <si>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</si>
  <si>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</si>
  <si>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</si>
  <si>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</si>
  <si>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</si>
  <si>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</si>
  <si>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</si>
  <si>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</si>
  <si>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</si>
  <si>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</si>
  <si>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</si>
  <si>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</si>
  <si>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</si>
  <si>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</si>
  <si>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</si>
  <si>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</si>
  <si>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</si>
  <si>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</si>
  <si>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</si>
  <si>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</si>
  <si>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</si>
  <si>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</si>
  <si>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</si>
  <si>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</si>
  <si>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</si>
  <si>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</si>
  <si>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</si>
  <si>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</si>
  <si>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</si>
  <si>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</si>
  <si>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</si>
  <si>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</si>
  <si>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</si>
  <si>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</si>
  <si>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</si>
  <si>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</si>
  <si>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</si>
  <si>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</si>
  <si>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</si>
  <si>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</si>
  <si>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</si>
  <si>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</si>
  <si>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</si>
  <si>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</si>
  <si>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</si>
  <si>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</si>
  <si>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</si>
  <si>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</si>
  <si>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</si>
  <si>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</si>
  <si>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</si>
  <si>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</si>
  <si>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</si>
  <si>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</si>
  <si>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</si>
  <si>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</si>
  <si>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</si>
  <si>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</si>
  <si>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</si>
  <si>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</si>
  <si>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</si>
  <si>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</si>
  <si>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</si>
  <si>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</si>
  <si>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</si>
  <si>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</si>
  <si>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</si>
  <si>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</si>
  <si>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</si>
  <si>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</si>
  <si>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</si>
  <si>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</si>
  <si>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</si>
  <si>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</si>
  <si>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</si>
  <si>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</si>
  <si>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</si>
  <si>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</si>
  <si>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</si>
  <si>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</si>
  <si>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</si>
  <si>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</si>
  <si>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</si>
  <si>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</si>
  <si>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</si>
  <si>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</si>
  <si>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</si>
  <si>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</si>
  <si>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</si>
  <si>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</si>
  <si>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</si>
  <si>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</si>
  <si>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</si>
  <si>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</si>
  <si>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</si>
  <si>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</si>
  <si>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</si>
  <si>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</si>
  <si>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</si>
  <si>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</si>
  <si>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</si>
  <si>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</si>
  <si>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</si>
  <si>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</si>
  <si>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</si>
  <si>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</si>
  <si>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</si>
  <si>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</si>
  <si>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</si>
  <si>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</si>
  <si>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</si>
  <si>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</si>
  <si>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</si>
  <si>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</si>
  <si>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</si>
  <si>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</si>
  <si>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</si>
  <si>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</si>
  <si>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</si>
  <si>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</si>
  <si>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</si>
  <si>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</si>
  <si>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</si>
  <si>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</si>
  <si>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</si>
  <si>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</si>
  <si>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</si>
  <si>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</si>
  <si>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</si>
  <si>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</si>
  <si>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</si>
  <si>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</si>
  <si>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</si>
  <si>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</si>
  <si>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</si>
  <si>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</si>
  <si>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</si>
  <si>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</si>
  <si>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</si>
  <si>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</si>
  <si>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</si>
  <si>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</si>
  <si>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</si>
  <si>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</si>
  <si>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</si>
  <si>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</si>
  <si>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</si>
  <si>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</si>
  <si>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</si>
  <si>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</si>
  <si>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</si>
  <si>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</si>
  <si>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</si>
  <si>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</si>
  <si>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</si>
  <si>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</si>
  <si>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</si>
  <si>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</si>
  <si>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</si>
  <si>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</si>
  <si>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</si>
  <si>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</si>
  <si>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</si>
  <si>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</si>
  <si>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</si>
  <si>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</si>
  <si>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</si>
  <si>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</si>
  <si>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</si>
  <si>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</si>
  <si>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</si>
  <si>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</si>
  <si>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</si>
  <si>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</si>
  <si>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</si>
  <si>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</si>
  <si>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</si>
  <si>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</si>
  <si>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</si>
  <si>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</si>
  <si>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</si>
  <si>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</si>
  <si>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</si>
  <si>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</si>
  <si>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</si>
  <si>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</si>
  <si>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</si>
  <si>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</si>
  <si>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</si>
  <si>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</si>
  <si>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</si>
  <si>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</si>
  <si>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</si>
  <si>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</si>
  <si>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</si>
  <si>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</si>
  <si>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</si>
  <si>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</si>
  <si>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</si>
  <si>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</si>
  <si>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</si>
  <si>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</si>
  <si>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</si>
  <si>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</si>
  <si>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</si>
  <si>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</si>
  <si>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</si>
  <si>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</si>
  <si>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</si>
  <si>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</si>
  <si>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</si>
  <si>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</si>
  <si>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</si>
  <si>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</si>
  <si>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</si>
  <si>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</si>
  <si>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</si>
  <si>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</si>
  <si>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</si>
  <si>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</si>
  <si>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</si>
  <si>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</si>
  <si>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</si>
  <si>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</si>
  <si>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</si>
  <si>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</si>
  <si>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</si>
  <si>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</si>
  <si>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</si>
  <si>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</si>
  <si>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</si>
  <si>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</si>
  <si>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</si>
  <si>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</si>
  <si>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</si>
  <si>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</si>
  <si>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</si>
  <si>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</si>
  <si>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</si>
  <si>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</si>
  <si>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</si>
  <si>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</si>
  <si>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</si>
  <si>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</si>
  <si>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</si>
  <si>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</si>
  <si>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</si>
  <si>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</si>
  <si>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</si>
  <si>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</si>
  <si>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</si>
  <si>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</si>
  <si>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</si>
  <si>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</si>
  <si>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</si>
  <si>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</si>
  <si>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</si>
  <si>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</si>
  <si>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</si>
  <si>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</si>
  <si>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</si>
  <si>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</si>
  <si>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</si>
  <si>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</si>
  <si>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</si>
  <si>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</si>
  <si>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</si>
  <si>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</si>
  <si>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</si>
  <si>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</si>
  <si>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</si>
  <si>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</si>
  <si>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</si>
  <si>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</si>
  <si>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</si>
  <si>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</si>
  <si>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</si>
  <si>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</si>
  <si>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</si>
  <si>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</si>
  <si>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</si>
  <si>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</si>
  <si>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</si>
  <si>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</si>
  <si>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</si>
  <si>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</si>
  <si>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</si>
  <si>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</si>
  <si>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</si>
  <si>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</si>
  <si>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</si>
  <si>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</si>
  <si>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</si>
  <si>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</si>
  <si>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</si>
  <si>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</si>
  <si>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</si>
  <si>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</si>
  <si>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</si>
  <si>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</si>
  <si>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</si>
  <si>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</si>
  <si>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</si>
  <si>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</si>
  <si>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</si>
  <si>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</si>
  <si>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</si>
  <si>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</si>
  <si>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</si>
  <si>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</si>
  <si>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</si>
  <si>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</si>
  <si>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</si>
  <si>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</si>
  <si>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</si>
  <si>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</si>
  <si>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</si>
  <si>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</si>
  <si>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</si>
  <si>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</si>
  <si>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</si>
  <si>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</si>
  <si>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</si>
  <si>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</si>
  <si>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</si>
  <si>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</si>
  <si>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</si>
  <si>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</si>
  <si>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</si>
  <si>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</si>
  <si>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</si>
  <si>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</si>
  <si>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</si>
  <si>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</si>
  <si>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</si>
  <si>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</si>
  <si>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</si>
  <si>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</si>
  <si>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</si>
  <si>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</si>
  <si>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</si>
  <si>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</si>
  <si>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</si>
  <si>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</si>
  <si>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</si>
  <si>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</si>
  <si>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</si>
  <si>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</si>
  <si>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</si>
  <si>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</si>
  <si>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</si>
  <si>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</si>
  <si>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</si>
  <si>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</si>
  <si>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</si>
  <si>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</si>
  <si>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</si>
  <si>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</si>
  <si>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</si>
  <si>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</si>
  <si>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</si>
  <si>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</si>
  <si>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</si>
  <si>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</si>
  <si>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</si>
  <si>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</si>
  <si>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</si>
  <si>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</si>
  <si>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</si>
  <si>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</si>
  <si>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</si>
  <si>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</si>
  <si>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</si>
  <si>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</si>
  <si>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</si>
  <si>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</si>
  <si>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</si>
  <si>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</si>
  <si>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</si>
  <si>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</si>
  <si>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</si>
  <si>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</si>
  <si>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</si>
  <si>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</si>
  <si>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</si>
  <si>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</si>
  <si>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</si>
  <si>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</si>
  <si>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</si>
  <si>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</si>
  <si>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</si>
  <si>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</si>
  <si>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</si>
  <si>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</si>
  <si>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</si>
  <si>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</si>
  <si>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</si>
  <si>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</si>
  <si>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</si>
  <si>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</si>
  <si>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</si>
  <si>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</si>
  <si>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</si>
  <si>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</si>
  <si>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</si>
  <si>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</si>
  <si>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</si>
  <si>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</si>
  <si>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</si>
  <si>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</si>
  <si>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</si>
  <si>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</si>
  <si>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</si>
  <si>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</si>
  <si>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</si>
  <si>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</si>
  <si>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</si>
  <si>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</si>
  <si>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</si>
  <si>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</si>
  <si>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</si>
  <si>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</si>
  <si>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</si>
  <si>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</si>
  <si>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</si>
  <si>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</si>
  <si>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</si>
  <si>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</si>
  <si>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</si>
  <si>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</si>
  <si>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</si>
  <si>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</si>
  <si>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</si>
  <si>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</si>
  <si>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</si>
  <si>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</si>
  <si>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</si>
  <si>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</si>
  <si>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</si>
  <si>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</si>
  <si>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</si>
  <si>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</si>
  <si>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</si>
  <si>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</si>
  <si>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</si>
  <si>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</si>
  <si>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</si>
  <si>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</si>
  <si>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</si>
  <si>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</si>
  <si>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</si>
  <si>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</si>
  <si>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</si>
  <si>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</si>
  <si>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</si>
  <si>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</si>
  <si>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</si>
  <si>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</si>
  <si>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</si>
  <si>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</si>
  <si>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</si>
  <si>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</si>
  <si>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</si>
  <si>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</si>
  <si>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</si>
  <si>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</si>
  <si>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</si>
  <si>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</si>
  <si>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</si>
  <si>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</si>
  <si>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</si>
  <si>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</si>
  <si>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</si>
  <si>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</si>
  <si>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</si>
  <si>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</si>
  <si>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</si>
  <si>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</si>
  <si>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</si>
  <si>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</si>
  <si>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</si>
  <si>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</si>
  <si>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</si>
  <si>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</si>
  <si>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</si>
  <si>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</si>
  <si>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</si>
  <si>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</si>
  <si>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</si>
  <si>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</si>
  <si>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</si>
  <si>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</si>
  <si>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</si>
  <si>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</si>
  <si>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</si>
  <si>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</si>
  <si>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</si>
  <si>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</si>
  <si>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</si>
  <si>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</si>
  <si>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</si>
  <si>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</si>
  <si>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</si>
  <si>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</si>
  <si>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</si>
  <si>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</si>
  <si>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</si>
  <si>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</si>
  <si>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</si>
  <si>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</si>
  <si>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</si>
  <si>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</si>
  <si>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</si>
  <si>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</si>
  <si>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</si>
  <si>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</si>
  <si>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</si>
  <si>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</si>
  <si>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</si>
  <si>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</si>
  <si>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</si>
  <si>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</si>
  <si>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</si>
  <si>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</si>
  <si>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</si>
  <si>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</si>
  <si>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</si>
  <si>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</si>
  <si>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</si>
  <si>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</si>
  <si>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</si>
  <si>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</si>
  <si>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</si>
  <si>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</si>
  <si>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</si>
  <si>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</si>
  <si>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</si>
  <si>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</si>
  <si>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</si>
  <si>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</si>
  <si>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</si>
  <si>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</si>
  <si>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</si>
  <si>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</si>
  <si>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</si>
  <si>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</si>
  <si>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</si>
  <si>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</si>
  <si>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</si>
  <si>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</si>
  <si>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</si>
  <si>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</si>
  <si>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</si>
  <si>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</si>
  <si>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</si>
  <si>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</si>
  <si>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</si>
  <si>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</si>
  <si>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</si>
  <si>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</si>
  <si>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</si>
  <si>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</si>
  <si>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</si>
  <si>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</si>
  <si>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</si>
  <si>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</si>
  <si>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</si>
  <si>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</si>
  <si>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</si>
  <si>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</si>
  <si>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</si>
  <si>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</si>
  <si>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</si>
  <si>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</si>
  <si>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</si>
  <si>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</si>
  <si>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</si>
  <si>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</si>
  <si>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</si>
  <si>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</si>
  <si>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</si>
  <si>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</si>
  <si>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</si>
  <si>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</si>
  <si>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</si>
  <si>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</si>
  <si>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</si>
  <si>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</si>
  <si>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</si>
  <si>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</si>
  <si>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</si>
  <si>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</si>
  <si>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</si>
  <si>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</si>
  <si>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</si>
  <si>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</si>
  <si>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</si>
  <si>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</si>
  <si>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</si>
  <si>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</si>
  <si>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</si>
  <si>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</si>
  <si>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</si>
  <si>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</si>
  <si>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</si>
  <si>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</si>
  <si>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</si>
  <si>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</si>
  <si>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</si>
  <si>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</si>
  <si>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</si>
  <si>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</si>
  <si>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</si>
  <si>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</si>
  <si>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</si>
  <si>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</si>
  <si>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</si>
  <si>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</si>
  <si>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</si>
  <si>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</si>
  <si>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</si>
  <si>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</si>
  <si>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</si>
  <si>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</si>
  <si>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</si>
  <si>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</si>
  <si>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</si>
  <si>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</si>
  <si>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</si>
  <si>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</si>
  <si>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</si>
  <si>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</si>
  <si>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</si>
  <si>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</si>
  <si>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</si>
  <si>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</si>
  <si>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</si>
  <si>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</si>
  <si>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</si>
  <si>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</si>
  <si>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</si>
  <si>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</si>
  <si>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</si>
  <si>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</si>
  <si>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</si>
  <si>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</si>
  <si>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</si>
  <si>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</si>
  <si>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</si>
  <si>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</si>
  <si>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</si>
  <si>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</si>
  <si>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</si>
  <si>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</si>
  <si>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</si>
  <si>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</si>
  <si>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</si>
  <si>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</si>
  <si>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</si>
  <si>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</si>
  <si>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</si>
  <si>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</si>
  <si>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</si>
  <si>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</si>
  <si>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</si>
  <si>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</si>
  <si>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</si>
  <si>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</si>
  <si>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</si>
  <si>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</si>
  <si>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</si>
  <si>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</si>
  <si>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</si>
  <si>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</si>
  <si>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</si>
  <si>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</si>
  <si>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</si>
  <si>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</si>
  <si>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</si>
  <si>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</si>
  <si>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</si>
  <si>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</si>
  <si>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</si>
  <si>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</si>
  <si>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</si>
  <si>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</si>
  <si>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</si>
  <si>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</si>
  <si>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</si>
  <si>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</si>
  <si>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</si>
  <si>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</si>
  <si>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</si>
  <si>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</si>
  <si>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</si>
  <si>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</si>
  <si>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</si>
  <si>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</si>
  <si>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</si>
  <si>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</si>
  <si>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</si>
  <si>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</si>
  <si>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</si>
  <si>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</si>
  <si>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</si>
  <si>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</si>
  <si>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</si>
  <si>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</si>
  <si>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</si>
  <si>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</si>
  <si>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</si>
  <si>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</si>
  <si>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</si>
  <si>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</si>
  <si>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</si>
  <si>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</si>
  <si>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</si>
  <si>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</si>
  <si>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</si>
  <si>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</si>
  <si>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</si>
  <si>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</si>
  <si>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</si>
  <si>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</si>
  <si>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</si>
  <si>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</si>
  <si>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</si>
  <si>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</si>
  <si>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</si>
  <si>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</si>
  <si>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</si>
  <si>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</si>
  <si>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</si>
  <si>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</si>
  <si>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</si>
  <si>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</si>
  <si>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</si>
  <si>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</si>
  <si>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</si>
  <si>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</si>
  <si>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</si>
  <si>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</si>
  <si>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</si>
  <si>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</si>
  <si>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</si>
  <si>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</si>
  <si>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</si>
  <si>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</si>
  <si>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</si>
  <si>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</si>
  <si>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</si>
  <si>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</si>
  <si>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</si>
  <si>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</si>
  <si>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</si>
  <si>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</si>
  <si>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</si>
  <si>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</si>
  <si>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</si>
  <si>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</si>
  <si>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</si>
  <si>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</si>
  <si>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</si>
  <si>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</si>
  <si>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</si>
  <si>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</si>
  <si>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</si>
  <si>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</si>
  <si>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</si>
  <si>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</si>
  <si>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</si>
  <si>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</si>
  <si>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</si>
  <si>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</si>
  <si>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</si>
  <si>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</si>
  <si>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</si>
  <si>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</si>
  <si>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</si>
  <si>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</si>
  <si>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</si>
  <si>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</si>
  <si>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</si>
  <si>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</si>
  <si>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</si>
  <si>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</si>
  <si>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</si>
  <si>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</si>
  <si>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</si>
  <si>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</si>
  <si>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</si>
  <si>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</si>
  <si>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</si>
  <si>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</si>
  <si>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</si>
  <si>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</si>
  <si>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</si>
  <si>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</si>
  <si>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</si>
  <si>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</si>
  <si>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</si>
  <si>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</si>
  <si>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</si>
  <si>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</si>
  <si>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</si>
  <si>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</si>
  <si>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</si>
  <si>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</si>
  <si>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</si>
  <si>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</si>
  <si>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</si>
  <si>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</si>
  <si>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</si>
  <si>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</si>
  <si>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</si>
  <si>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</si>
  <si>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</si>
  <si>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</si>
  <si>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</si>
  <si>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</si>
  <si>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</si>
  <si>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</si>
  <si>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</si>
  <si>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</si>
  <si>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</si>
  <si>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</si>
  <si>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</si>
  <si>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</si>
  <si>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</si>
  <si>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</si>
  <si>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</si>
  <si>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</si>
  <si>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</si>
  <si>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</si>
  <si>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</si>
  <si>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</si>
  <si>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</si>
  <si>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</si>
  <si>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</si>
  <si>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</si>
  <si>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</si>
  <si>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</si>
  <si>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</si>
  <si>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</si>
  <si>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</si>
  <si>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</si>
  <si>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</si>
  <si>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</si>
  <si>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</si>
  <si>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</si>
  <si>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</si>
  <si>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</si>
  <si>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</si>
  <si>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</si>
  <si>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</si>
  <si>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</si>
  <si>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</si>
  <si>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</si>
  <si>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</si>
  <si>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</si>
  <si>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</si>
  <si>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</si>
  <si>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</si>
  <si>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</si>
  <si>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</si>
  <si>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</si>
  <si>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</si>
  <si>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</si>
  <si>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</si>
  <si>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</si>
  <si>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</si>
  <si>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</si>
  <si>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</si>
  <si>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</si>
  <si>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Casos de violencia general 2020</t>
  </si>
  <si>
    <t>Casos de violencia general 2012-2020</t>
  </si>
  <si>
    <t>Violencia, Delitos, Género, Violencia intrafamiliar, mujer, mujeres, casos, víctimas, ENVIF,  Encuesta Nacional de Violencia Intrafamiliar</t>
  </si>
  <si>
    <t>Comuna-Prevalencia-Periodo-Tipo de Violencia</t>
  </si>
  <si>
    <t>Región-Comuna-Periodo-Tipo de Violencia</t>
  </si>
  <si>
    <t>Región-Comuna-Prevalencia-Periodo-Tipo de Violencia</t>
  </si>
  <si>
    <t>Reporte de casos de violencia hacia la mujer según Encuesta Nacional de Violencia Intrafamiliar a nivel nacional, para el año 2020.</t>
  </si>
  <si>
    <t>Reporte de casos de violencia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</si>
</sst>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79998168889431442"/>
        <bgColor theme="9" tint="0.79998168889431442"/>
      </patternFill>
    </fill>
  </fills>
  <borders count="15">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right/>
      <top style="thin">
        <color theme="9" tint="0.39997558519241921"/>
      </top>
      <bottom style="thin">
        <color theme="9" tint="0.39997558519241921"/>
      </bottom>
      <diagonal/>
    </border>
  </borders>
  <cellStyleXfs count="2">
    <xf numFmtId="0" fontId="0" fillId="0" borderId="0"/>
    <xf numFmtId="0" fontId="7" fillId="0" borderId="0" applyNumberFormat="0" applyFill="0" applyBorder="0" applyAlignment="0" applyProtection="0"/>
  </cellStyleXfs>
  <cellXfs count="91">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0" fillId="18" borderId="14" xfId="0" applyFill="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cellXfs>
  <cellStyles count="2">
    <cellStyle name="Hipervínculo" xfId="1" builtinId="8"/>
    <cellStyle name="Normal" xfId="0" builtinId="0"/>
  </cellStyles>
  <dxfs count="1933">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40">
  <autoFilter ref="A1:C17" xr:uid="{9AD89A85-3878-4CE2-BF9D-CAC0AF32D78E}"/>
  <sortState xmlns:xlrd2="http://schemas.microsoft.com/office/spreadsheetml/2017/richdata2" ref="A2:B15">
    <sortCondition ref="A5:A18"/>
  </sortState>
  <tableColumns count="3">
    <tableColumn id="1" xr3:uid="{FA1BC744-4BF3-498E-8F65-1BB9D7E6BD04}" name="Cod región" dataDxfId="439"/>
    <tableColumn id="2" xr3:uid="{5ED27DE5-67BC-44CA-A77A-5C2FF37D4BDA}" name="Región"/>
    <tableColumn id="3" xr3:uid="{A6786D2D-C302-4A14-8AD8-1B90DD31F6BB}" name="Aux 1" dataDxfId="43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3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36"/>
    <tableColumn id="2" xr3:uid="{5A77B2C1-E309-43EC-BE77-75337F339EE1}" name="Comuna"/>
    <tableColumn id="3" xr3:uid="{F9B36D68-C596-47D0-9B66-9CF007537C6D}" name="Aux 2" dataDxfId="43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43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43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43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431"/>
    <tableColumn id="2" xr3:uid="{D7247E34-E8BD-4BB5-90B3-F851BF420661}" name="Comuna"/>
    <tableColumn id="3" xr3:uid="{BB9A7BC0-B719-44A7-AAB8-0062F068C7C9}" name="Aux 2" dataDxfId="43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429">
  <autoFilter ref="K2:L3" xr:uid="{443FAC90-EE1F-4131-A0A4-5A30E75C04A3}"/>
  <tableColumns count="2">
    <tableColumn id="1" xr3:uid="{4876B7B9-7BFB-4D8D-A4E1-7DDEC9563EBC}" name="Id_producto" dataDxfId="42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427">
  <autoFilter ref="O2:P5" xr:uid="{E0C26464-51C4-4BCE-A8F6-4DF43C15A91D}"/>
  <sortState xmlns:xlrd2="http://schemas.microsoft.com/office/spreadsheetml/2017/richdata2" ref="O3:P60">
    <sortCondition ref="O5:O62"/>
  </sortState>
  <tableColumns count="2">
    <tableColumn id="1" xr3:uid="{B850645B-8BD4-4CAA-9173-34547C5D2588}" name="Id_categoría" dataDxfId="42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25">
  <autoFilter ref="W2:Y4" xr:uid="{2CE39735-33FF-4D4E-A398-F080BD322D0B}"/>
  <tableColumns count="3">
    <tableColumn id="1" xr3:uid="{26DCF823-F3D3-423C-A759-4CF6F9FB57F5}" name="Id Periodo" dataDxfId="42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423">
  <autoFilter ref="S2:T9" xr:uid="{791A527A-19A5-4FA7-9161-B54E15224EDD}"/>
  <sortState xmlns:xlrd2="http://schemas.microsoft.com/office/spreadsheetml/2017/richdata2" ref="S3:T33">
    <sortCondition ref="S5:S35"/>
  </sortState>
  <tableColumns count="2">
    <tableColumn id="1" xr3:uid="{F8E15E5B-6D89-4F36-B6E9-E07D59A3D16F}" name="Id prevalencia" dataDxfId="42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421">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42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1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1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1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1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1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3">
  <autoFilter ref="A2:C18" xr:uid="{75F3525F-9E42-487E-92AC-176D91A1D02E}"/>
  <sortState xmlns:xlrd2="http://schemas.microsoft.com/office/spreadsheetml/2017/richdata2" ref="A3:B16">
    <sortCondition ref="A5:A18"/>
  </sortState>
  <tableColumns count="3">
    <tableColumn id="1" xr3:uid="{952A3CE1-9D6F-4D9F-B43B-62B444C11EFC}" name="Cod región" dataDxfId="412"/>
    <tableColumn id="2" xr3:uid="{A9F2AA81-D299-422C-9CB0-25F9CB7CBE22}" name="Región"/>
    <tableColumn id="3" xr3:uid="{A9FFE74F-7C1A-41D9-BF42-0F1585D68482}" name="Aux 1" dataDxfId="41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10" tableBorderDxfId="40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408" tableBorderDxfId="40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406" tableBorderDxfId="40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C0C9EA-D5F9-4585-9545-548CA124D47C}" name="Tabla25" displayName="Tabla25" ref="A1:R3149" totalsRowShown="0">
  <autoFilter ref="A1:R3149" xr:uid="{90C0C9EA-D5F9-4585-9545-548CA124D47C}"/>
  <tableColumns count="18">
    <tableColumn id="1" xr3:uid="{F0A11DB4-99AF-41C3-8240-A9575CDAB1B3}" name="Cod región"/>
    <tableColumn id="2" xr3:uid="{56E50BB0-11EF-4700-B25E-3DD6031EF196}" name="Cod comuna"/>
    <tableColumn id="3" xr3:uid="{2EAC68D7-6E32-4353-B757-0A1FF42C4865}" name="Región"/>
    <tableColumn id="4" xr3:uid="{E2A75749-8151-41D8-AF3D-FD8E5B52F2E4}" name="Comuna"/>
    <tableColumn id="5" xr3:uid="{03F143C8-3CC5-4A5B-966B-AAB0CA0A8E5D}" name="Id prevalencia"/>
    <tableColumn id="6" xr3:uid="{BDEF1FA1-762D-45FA-9454-A693E7F083DE}" name="Prevalencia"/>
    <tableColumn id="7" xr3:uid="{6C974D35-AD8C-4BE4-89D9-477EA966FB0B}" name="Id Periodo" dataDxfId="404"/>
    <tableColumn id="8" xr3:uid="{A59C31E6-1778-4074-BD8E-6464E24AEBF2}" name="Periodo" dataDxfId="403"/>
    <tableColumn id="9" xr3:uid="{CD747EA9-AB9F-410F-9B78-D3AE15F49D6C}" name="Id Tipo de violencia"/>
    <tableColumn id="10" xr3:uid="{3D02BECF-2A76-451B-9CE7-9BB2AB4E7AFF}" name="Tipo de violencia"/>
    <tableColumn id="11" xr3:uid="{FE40D96D-51B3-4685-991D-8CC68C5ADEAB}" name="Respuesta sufre violencia"/>
    <tableColumn id="12" xr3:uid="{649F5BD0-B5C8-4A20-B5F5-CE009278175F}" name="Id_producto"/>
    <tableColumn id="13" xr3:uid="{ABCDEC1E-1FFA-4C62-B177-DEC418AE1D09}" name="Producto"/>
    <tableColumn id="14" xr3:uid="{C9529951-F0F1-4552-86E7-40F42F8BFEB5}" name="Id_categoría"/>
    <tableColumn id="15" xr3:uid="{435C7627-88ED-4B44-89FD-97343047CE09}" name="Categoría"/>
    <tableColumn id="16" xr3:uid="{72A85C82-7411-4E09-87D5-238094F02451}" name="2012"/>
    <tableColumn id="17" xr3:uid="{E31D11EF-1C54-4AE4-B310-3205F317AF6A}" name="2017"/>
    <tableColumn id="18" xr3:uid="{0A3CFEB6-7CFA-4568-A450-4309CCA9435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402"/>
    <tableColumn id="3" xr3:uid="{C3068E04-FB23-4E70-A879-E69A9AB862D6}" uniqueName="3" name="descripcion" queryTableFieldId="3"/>
    <tableColumn id="4" xr3:uid="{588A68F9-BF4D-48D8-8C7B-3A93C4902BC1}" uniqueName="4" name="auxiliar" queryTableFieldId="4" dataDxfId="401"/>
    <tableColumn id="5" xr3:uid="{5AB17CBE-107C-4A8E-A05D-81EE2520FE75}" uniqueName="5" name="parametro" queryTableFieldId="5" dataDxfId="400"/>
    <tableColumn id="6" xr3:uid="{C4EF5471-F86F-4750-917B-AEF2D9B80FEE}" uniqueName="6" name="Columna1" queryTableFieldId="6" dataDxfId="39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98"/>
    <tableColumn id="4" xr3:uid="{700B12AE-4E7C-4189-8E59-EF210F95B414}" uniqueName="4" name="auxiliar" queryTableFieldId="4" dataDxfId="397"/>
    <tableColumn id="5" xr3:uid="{0E332B85-18DA-4833-8E98-DF6283AB4B90}" uniqueName="5" name="fecha_inicio" queryTableFieldId="5" dataDxfId="396"/>
    <tableColumn id="6" xr3:uid="{10B55D18-C2D1-4845-934C-754F561CA644}" uniqueName="6" name="fecha_termino" queryTableFieldId="6" dataDxfId="395"/>
    <tableColumn id="7" xr3:uid="{C226911F-716F-43BC-973B-6B9F7FA4888F}" uniqueName="7" name="temporalidad" queryTableFieldId="7" dataDxfId="394"/>
    <tableColumn id="8" xr3:uid="{522A6B4E-5CA7-4D1D-84FF-E6CB70D37CB8}" uniqueName="8" name="Columna1" queryTableFieldId="8" dataDxfId="39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92"/>
    <tableColumn id="3" xr3:uid="{22D30F4E-D1B3-410D-B0CF-1FE8EAEC55F3}" uniqueName="3" name="descripcion" queryTableFieldId="3" dataDxfId="391"/>
    <tableColumn id="4" xr3:uid="{7F5D3703-2D9F-4923-BF91-40C0C2BE8218}" uniqueName="4" name="auxiliar" queryTableFieldId="4" dataDxfId="390"/>
    <tableColumn id="5" xr3:uid="{C30C6A65-A83C-47E0-AD38-2562BEE51B7A}" uniqueName="5" name="iso_pais" queryTableFieldId="5" dataDxfId="389"/>
    <tableColumn id="6" xr3:uid="{27EF0653-983E-49AA-8E69-760F58B44179}" uniqueName="6" name="nivel_administrativo" queryTableFieldId="6" dataDxfId="388"/>
    <tableColumn id="7" xr3:uid="{4F02F62A-55C5-4159-8E89-404E2CF21410}" uniqueName="7" name="territorio" queryTableFieldId="7" dataDxfId="387"/>
    <tableColumn id="8" xr3:uid="{BCAB60B8-01B7-49AC-AB7F-291CE5D9DE8D}" uniqueName="8" name="Columna1" queryTableFieldId="8" dataDxfId="38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8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84"/>
    <tableColumn id="3" xr3:uid="{2E7CB18B-5465-49F9-900E-3B2E3A41FB4F}" uniqueName="3" name="descripcion" queryTableFieldId="3" dataDxfId="383"/>
    <tableColumn id="4" xr3:uid="{25D3DE9F-C87A-4AF2-BDE2-3FC56D2627B3}" uniqueName="4" name="auxiliar" queryTableFieldId="4" dataDxfId="382"/>
    <tableColumn id="5" xr3:uid="{AC12715A-3FE3-4E96-B0D7-E45ACBB89D43}" uniqueName="5" name="unidad_medida" queryTableFieldId="5" dataDxfId="381"/>
    <tableColumn id="6" xr3:uid="{4BEA197A-7C33-4492-A455-FC45301EC0BF}" uniqueName="6" name="Columna1" queryTableFieldId="6" dataDxfId="38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79"/>
    <tableColumn id="3" xr3:uid="{AB314A36-2E4D-4D08-927C-60F217AB003C}" uniqueName="3" name="Id_sector" queryTableFieldId="3"/>
    <tableColumn id="4" xr3:uid="{67547EC7-6434-42E3-8A61-176E47B1CE5B}" uniqueName="4" name="Sector" queryTableFieldId="4" dataDxfId="378"/>
    <tableColumn id="5" xr3:uid="{1462F023-38AB-4340-BD9F-16058BFF6A02}" uniqueName="5" name="Id_producto" queryTableFieldId="5"/>
    <tableColumn id="6" xr3:uid="{EE9810DD-D554-429B-B13D-64C30AAA3BD2}" uniqueName="6" name="Producto" queryTableFieldId="6" dataDxfId="37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76"/>
    <tableColumn id="10" xr3:uid="{6315F050-DF7A-4A62-8D20-0A681D06FF63}" uniqueName="10" name="Descripcion" queryTableFieldId="10" dataDxfId="375"/>
    <tableColumn id="11" xr3:uid="{A9ADA349-0DAC-4FFC-A1B6-2FD40DB0218E}" uniqueName="11" name="Auxiliar" queryTableFieldId="11" dataDxfId="374"/>
    <tableColumn id="12" xr3:uid="{3C35DC8D-D9F0-4574-900E-4A7FF050A206}" uniqueName="12" name="Carpeta GITHUB" queryTableFieldId="12" dataDxfId="373"/>
    <tableColumn id="13" xr3:uid="{2AE60936-6FA8-452F-B5A8-C34B4314B9B0}" uniqueName="13" name="Codigo" queryTableFieldId="13" dataDxfId="37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71"/>
    <tableColumn id="2" xr3:uid="{477F9CF4-E7D2-4202-9E71-5E9AED7F97A3}" uniqueName="2" name="Responsable" queryTableFieldId="2" dataDxfId="37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9"/>
  <sheetViews>
    <sheetView showGridLines="0" tabSelected="1" zoomScale="80" zoomScaleNormal="80" workbookViewId="0">
      <pane xSplit="6" ySplit="3" topLeftCell="M10" activePane="bottomRight" state="frozen"/>
      <selection pane="topRight" activeCell="G1" sqref="G1"/>
      <selection pane="bottomLeft" activeCell="A4" sqref="A4"/>
      <selection pane="bottomRight" activeCell="M13" sqref="M1:M104857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10684</v>
      </c>
      <c r="B3" s="47" t="s">
        <v>10685</v>
      </c>
      <c r="C3" s="49" t="s">
        <v>13388</v>
      </c>
      <c r="D3" s="69" t="s">
        <v>28</v>
      </c>
      <c r="E3" s="49" t="s">
        <v>13755</v>
      </c>
      <c r="F3" s="48" t="s">
        <v>10660</v>
      </c>
      <c r="G3" s="48" t="s">
        <v>10661</v>
      </c>
      <c r="H3" s="49" t="s">
        <v>10679</v>
      </c>
      <c r="I3" s="48" t="s">
        <v>10680</v>
      </c>
      <c r="J3" s="70" t="s">
        <v>13389</v>
      </c>
      <c r="K3" s="29" t="s">
        <v>10703</v>
      </c>
      <c r="L3" s="29" t="s">
        <v>10704</v>
      </c>
      <c r="M3" s="26" t="s">
        <v>10426</v>
      </c>
      <c r="N3" s="27" t="s">
        <v>10421</v>
      </c>
      <c r="O3" s="27" t="s">
        <v>10422</v>
      </c>
      <c r="P3" s="27" t="s">
        <v>10420</v>
      </c>
      <c r="Q3" s="27" t="s">
        <v>10433</v>
      </c>
      <c r="R3" s="54" t="s">
        <v>10450</v>
      </c>
      <c r="S3" s="26" t="s">
        <v>10424</v>
      </c>
      <c r="T3" s="58" t="s">
        <v>10425</v>
      </c>
      <c r="U3" s="58" t="s">
        <v>10427</v>
      </c>
      <c r="V3" s="58" t="s">
        <v>10428</v>
      </c>
      <c r="W3" s="58" t="s">
        <v>10429</v>
      </c>
      <c r="X3" s="55" t="s">
        <v>13395</v>
      </c>
      <c r="Y3" s="55" t="s">
        <v>10430</v>
      </c>
      <c r="Z3" s="60" t="s">
        <v>10431</v>
      </c>
      <c r="AA3" s="54" t="s">
        <v>10432</v>
      </c>
      <c r="AB3" s="54" t="s">
        <v>13391</v>
      </c>
      <c r="AC3" s="54" t="s">
        <v>13390</v>
      </c>
      <c r="AD3" s="54" t="s">
        <v>13392</v>
      </c>
      <c r="AE3" s="54" t="s">
        <v>13393</v>
      </c>
      <c r="AF3" s="54" t="s">
        <v>13394</v>
      </c>
      <c r="AG3" s="56" t="s">
        <v>10434</v>
      </c>
      <c r="AH3" s="56" t="s">
        <v>10435</v>
      </c>
      <c r="AI3" s="56" t="s">
        <v>10436</v>
      </c>
      <c r="AJ3" s="56" t="s">
        <v>10437</v>
      </c>
      <c r="AK3" s="56" t="s">
        <v>10438</v>
      </c>
      <c r="AL3" s="55" t="s">
        <v>10439</v>
      </c>
      <c r="AM3" s="55" t="s">
        <v>10440</v>
      </c>
      <c r="AN3" s="55" t="s">
        <v>10441</v>
      </c>
      <c r="AO3" s="26" t="s">
        <v>10442</v>
      </c>
      <c r="AP3" s="57" t="s">
        <v>10443</v>
      </c>
      <c r="AQ3" s="57" t="s">
        <v>10444</v>
      </c>
    </row>
    <row r="4" spans="1:43" ht="45" x14ac:dyDescent="0.25">
      <c r="A4" s="52" t="str">
        <f>+D4&amp;"|FILT:"&amp;E4&amp;"| MUES:"&amp;G4&amp;"|"&amp;F4&amp;"|"&amp;O4&amp;"|"&amp;H4</f>
        <v>GR 01|FILT:Región| MUES:Comuna|Casos de violencia general 2020|Año 2020|</v>
      </c>
      <c r="B4" s="71" t="e">
        <f ca="1">"https://analytics.zoho.com/open-view/2395394000006508142?ZOHO_CRITERIA=%22Femicidios%22.%22Codreg%22%3D"&amp;Estructura!$B$1</f>
        <v>#NAME?</v>
      </c>
      <c r="C4" s="44">
        <v>16</v>
      </c>
      <c r="D4" s="45" t="s">
        <v>13378</v>
      </c>
      <c r="E4" s="50" t="s">
        <v>754</v>
      </c>
      <c r="F4" s="46" t="s">
        <v>13841</v>
      </c>
      <c r="G4" s="46" t="s">
        <v>1061</v>
      </c>
      <c r="H4" s="46"/>
      <c r="I4" s="43"/>
      <c r="J4" s="40" t="s">
        <v>795</v>
      </c>
      <c r="K4" s="53"/>
      <c r="L4" s="53"/>
      <c r="M4" s="36" t="str">
        <f>"Casos de violencia hacia la mujer según Encuesta Nacional de Violencia Intrafamiliar en "&amp;J4&amp;", para el año 2020."</f>
        <v>Casos de violencia hacia la mujer según Encuesta Nacional de Violencia Intrafamiliar en Tarapacá, para el año 2020.</v>
      </c>
      <c r="N4" s="20" t="str">
        <f t="shared" ref="N4:N31" si="0">IF(E4="Región",J4,IF(E4="Comuna",J4,"Chile"))</f>
        <v>Tarapacá</v>
      </c>
      <c r="O4" s="20" t="s">
        <v>8309</v>
      </c>
      <c r="P4" s="20" t="s">
        <v>9333</v>
      </c>
      <c r="Q4" s="28">
        <f>+IF($E4="PRODUCTO",VLOOKUP(J4,#REF!,9,0)&amp;"000",IF($E4="CATEGORÍA",VLOOKUP(J4,#REF!,7,0),$Q$1))</f>
        <v>270103001</v>
      </c>
      <c r="R4" s="83" t="s">
        <v>13373</v>
      </c>
      <c r="S4" s="35" t="str">
        <f>+F4&amp;" por comuna para la región de "&amp;J4&amp;" según "&amp;H4</f>
        <v xml:space="preserve">Casos de violencia general 2020 por comuna para la región de Tarapacá según </v>
      </c>
      <c r="T4" s="67" t="str">
        <f>+S4</f>
        <v xml:space="preserve">Casos de violencia general 2020 por comuna para la región de Tarapacá según </v>
      </c>
      <c r="U4" s="68" t="str">
        <f>+E4&amp;": "&amp;J4</f>
        <v>Región: Tarapacá</v>
      </c>
      <c r="V4" s="35" t="s">
        <v>13843</v>
      </c>
      <c r="W4" s="21" t="e">
        <f t="shared" ref="W4:W5" ca="1" si="1">HYPERLINK(B4,B4)</f>
        <v>#NAME?</v>
      </c>
      <c r="X4" s="62" t="s">
        <v>152</v>
      </c>
      <c r="Y4" s="20" t="s">
        <v>13374</v>
      </c>
      <c r="Z4" s="35" t="str">
        <f>+""&amp;F4&amp;" por comuna en la región "&amp;J4&amp;" de acuerdo a los datos publicados por el "&amp;AL4&amp;" de Chile para el "&amp;O4</f>
        <v>Casos de violencia general 2020 por comuna en la región Tarapacá de acuerdo a los datos publicados por el Centro de Estudios y Análisis del Delito de Chile para el Año 2020</v>
      </c>
      <c r="AA4" s="63">
        <v>44357</v>
      </c>
      <c r="AB4" s="62" t="s">
        <v>10445</v>
      </c>
      <c r="AC4" s="62" t="s">
        <v>10465</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13791</v>
      </c>
      <c r="AM4" s="61" t="s">
        <v>24</v>
      </c>
      <c r="AN4" s="61" t="s">
        <v>24</v>
      </c>
      <c r="AO4" s="61" t="s">
        <v>24</v>
      </c>
      <c r="AP4" s="66">
        <f>VLOOKUP($AC4,Responsables[],3,0)</f>
        <v>7</v>
      </c>
      <c r="AQ4" s="66">
        <f>VLOOKUP($R4,unidad_medida[[#All],[nombre]:[Columna1]],5,0)</f>
        <v>73</v>
      </c>
    </row>
    <row r="5" spans="1:43" ht="45" x14ac:dyDescent="0.25">
      <c r="A5" s="52" t="str">
        <f t="shared" ref="A5:A13" si="2">+D5&amp;"|FILT:"&amp;E5&amp;"| MUES:"&amp;G5&amp;"|"&amp;F5&amp;"|"&amp;O5&amp;"|"&amp;H5</f>
        <v>GR 02|FILT:Región| MUES:Prevalencia|Casos de violencia general 2020|Año 2020|</v>
      </c>
      <c r="B5" s="71" t="e">
        <f ca="1">"https://analytics.zoho.com/open-view/2395394000006498923?ZOHO_CRITERIA=%22Femicidios%22.%22Codreg%22%3D"&amp;Estructura!$B$1</f>
        <v>#NAME?</v>
      </c>
      <c r="C5" s="44">
        <v>16</v>
      </c>
      <c r="D5" s="42" t="s">
        <v>13379</v>
      </c>
      <c r="E5" s="51" t="s">
        <v>754</v>
      </c>
      <c r="F5" s="46" t="s">
        <v>13841</v>
      </c>
      <c r="G5" s="39" t="s">
        <v>13761</v>
      </c>
      <c r="H5" s="39"/>
      <c r="I5" s="37"/>
      <c r="J5" s="40" t="s">
        <v>795</v>
      </c>
      <c r="K5" s="53"/>
      <c r="L5" s="53"/>
      <c r="M5" s="36" t="str">
        <f>"Casos de violencia hacia la mujer según Encuesta Nacional de Violencia Intrafamiliar en "&amp;J5&amp;", para el año 2020."</f>
        <v>Casos de violencia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general 2020 por comuna para la región de Tarapacá según </v>
      </c>
      <c r="T5" s="67" t="str">
        <f t="shared" ref="T5:T33" si="4">+S5</f>
        <v xml:space="preserve">Casos de violencia general 2020 por comuna para la región de Tarapacá según </v>
      </c>
      <c r="U5" s="68" t="str">
        <f t="shared" ref="U5:U24" si="5">+E5&amp;": "&amp;J5</f>
        <v>Región: Tarapacá</v>
      </c>
      <c r="V5" s="35" t="s">
        <v>13843</v>
      </c>
      <c r="W5" s="21" t="e">
        <f t="shared" ca="1" si="1"/>
        <v>#NAME?</v>
      </c>
      <c r="X5" s="61" t="str">
        <f>+X4</f>
        <v>CHL</v>
      </c>
      <c r="Y5" s="20" t="s">
        <v>13374</v>
      </c>
      <c r="Z5" s="35" t="str">
        <f t="shared" ref="Z5:Z24" si="6">+""&amp;F5&amp;" por comuna en la región "&amp;J5&amp;" de acuerdo a los datos publicados por el "&amp;AL5&amp;" de Chile para el "&amp;O5</f>
        <v>Casos de violencia general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2"/>
        <v>GR 03|FILT:Región| MUES:Periodo|Casos de violencia general 2020|Año 2020|</v>
      </c>
      <c r="B6" s="71" t="str">
        <f>"https://analytics.zoho.com/open-view/2395394000006498596"</f>
        <v>https://analytics.zoho.com/open-view/2395394000006498596</v>
      </c>
      <c r="C6" s="44">
        <v>16</v>
      </c>
      <c r="D6" s="45" t="s">
        <v>13380</v>
      </c>
      <c r="E6" s="50" t="s">
        <v>754</v>
      </c>
      <c r="F6" s="46" t="s">
        <v>13841</v>
      </c>
      <c r="G6" s="39" t="s">
        <v>10449</v>
      </c>
      <c r="H6" s="46"/>
      <c r="I6" s="37"/>
      <c r="J6" s="40" t="s">
        <v>795</v>
      </c>
      <c r="K6" s="53"/>
      <c r="L6" s="53"/>
      <c r="M6" s="36" t="str">
        <f>"Casos de violencia hacia la mujer según Encuesta Nacional de Violencia Intrafamiliar en "&amp;J6&amp;", para el año 2020."</f>
        <v>Casos de violencia hacia la mujer según Encuesta Nacional de Violencia Intrafamiliar en Tarapacá, para el año 2020.</v>
      </c>
      <c r="N6" s="20" t="str">
        <f t="shared" si="0"/>
        <v>Tarapacá</v>
      </c>
      <c r="O6" s="20" t="s">
        <v>8309</v>
      </c>
      <c r="P6" s="20" t="str">
        <f t="shared" ref="P6:P49" si="8">+P5</f>
        <v>Casos</v>
      </c>
      <c r="Q6" s="28">
        <f>+IF($E6="PRODUCTO",VLOOKUP(J6,#REF!,9,0)&amp;"000",IF($E6="CATEGORÍA",VLOOKUP(J6,#REF!,7,0),$Q$1))</f>
        <v>270103001</v>
      </c>
      <c r="R6" s="20" t="str">
        <f t="shared" ref="R6:R25" si="9">R5</f>
        <v>casos</v>
      </c>
      <c r="S6" s="35" t="str">
        <f>+F6&amp;" por región a escala nacional "&amp;J6&amp;" según "&amp;H6</f>
        <v xml:space="preserve">Casos de violencia general 2020 por región a escala nacional Tarapacá según </v>
      </c>
      <c r="T6" s="67" t="str">
        <f t="shared" si="4"/>
        <v xml:space="preserve">Casos de violencia general 2020 por región a escala nacional Tarapacá según </v>
      </c>
      <c r="U6" s="68" t="str">
        <f t="shared" si="5"/>
        <v>Región: Tarapacá</v>
      </c>
      <c r="V6" s="35" t="s">
        <v>13843</v>
      </c>
      <c r="W6" s="21" t="str">
        <f t="shared" ref="W6:W9" si="10">HYPERLINK(B6,B6)</f>
        <v>https://analytics.zoho.com/open-view/2395394000006498596</v>
      </c>
      <c r="X6" s="61" t="str">
        <f t="shared" ref="X6:X9" si="11">+X5</f>
        <v>CHL</v>
      </c>
      <c r="Y6" s="20" t="s">
        <v>13374</v>
      </c>
      <c r="Z6" s="35" t="str">
        <f t="shared" si="6"/>
        <v>Casos de violencia general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45" x14ac:dyDescent="0.25">
      <c r="A7" s="52" t="str">
        <f t="shared" si="2"/>
        <v>GR 04|FILT:Región| MUES:Tipo de Violencia|Casos de violencia general 2020|Año 2020|</v>
      </c>
      <c r="B7" s="71" t="str">
        <f>"https://analytics.zoho.com/open-view/2395394000006498814"</f>
        <v>https://analytics.zoho.com/open-view/2395394000006498814</v>
      </c>
      <c r="C7" s="44">
        <v>16</v>
      </c>
      <c r="D7" s="42" t="s">
        <v>13381</v>
      </c>
      <c r="E7" s="50" t="s">
        <v>754</v>
      </c>
      <c r="F7" s="46" t="s">
        <v>13841</v>
      </c>
      <c r="G7" s="39" t="s">
        <v>13824</v>
      </c>
      <c r="H7" s="39"/>
      <c r="I7" s="37"/>
      <c r="J7" s="40" t="s">
        <v>795</v>
      </c>
      <c r="K7" s="53"/>
      <c r="L7" s="53"/>
      <c r="M7" s="36" t="str">
        <f>"Casos de violencia hacia la mujer según Encuesta Nacional de Violencia Intrafamiliar en "&amp;J7&amp;", para el año 2020."</f>
        <v>Casos de violencia hacia la mujer según Encuesta Nacional de Violencia Intrafamiliar en Tarapacá, para el año 2020.</v>
      </c>
      <c r="N7" s="20" t="str">
        <f t="shared" si="0"/>
        <v>Tarapacá</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general 2020 por región a escala nacional Tarapacá según </v>
      </c>
      <c r="T7" s="67" t="str">
        <f t="shared" si="4"/>
        <v xml:space="preserve">Casos de violencia general 2020 por región a escala nacional Tarapacá según </v>
      </c>
      <c r="U7" s="68" t="str">
        <f t="shared" si="5"/>
        <v>Región: Tarapacá</v>
      </c>
      <c r="V7" s="35" t="s">
        <v>13843</v>
      </c>
      <c r="W7" s="21" t="str">
        <f t="shared" si="10"/>
        <v>https://analytics.zoho.com/open-view/2395394000006498814</v>
      </c>
      <c r="X7" s="61" t="str">
        <f t="shared" si="11"/>
        <v>CHL</v>
      </c>
      <c r="Y7" s="20" t="s">
        <v>13790</v>
      </c>
      <c r="Z7" s="35" t="str">
        <f t="shared" si="6"/>
        <v>Casos de violencia general 2020 por comuna en la región Tarapacá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252</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45" x14ac:dyDescent="0.25">
      <c r="A8" s="52" t="str">
        <f t="shared" si="2"/>
        <v>GR 05|FILT:Comuna| MUES:Prevalencia|Casos de violencia general 2020|Año 2020|</v>
      </c>
      <c r="B8" s="71" t="str">
        <f>"https://analytics.zoho.com/open-view/2395394000006636284"</f>
        <v>https://analytics.zoho.com/open-view/2395394000006636284</v>
      </c>
      <c r="C8" s="38">
        <v>244</v>
      </c>
      <c r="D8" s="45" t="s">
        <v>13382</v>
      </c>
      <c r="E8" s="50" t="s">
        <v>1061</v>
      </c>
      <c r="F8" s="46" t="s">
        <v>13841</v>
      </c>
      <c r="G8" s="39" t="s">
        <v>13761</v>
      </c>
      <c r="H8" s="46"/>
      <c r="I8" s="37"/>
      <c r="J8" s="40" t="s">
        <v>1059</v>
      </c>
      <c r="K8" s="53"/>
      <c r="L8" s="53"/>
      <c r="M8" s="36" t="str">
        <f>"Casos de violencia hacia la mujer según Encuesta Nacional de Violencia Intrafamiliar en "&amp;J8&amp;", para el año 2020."</f>
        <v>Casos de violencia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general 2020 en Chile por región  según </v>
      </c>
      <c r="T8" s="67" t="str">
        <f t="shared" si="4"/>
        <v xml:space="preserve">Casos de violencia general 2020 en Chile por región  según </v>
      </c>
      <c r="U8" s="68" t="str">
        <f t="shared" si="5"/>
        <v>Comuna: Iquique</v>
      </c>
      <c r="V8" s="35" t="s">
        <v>13843</v>
      </c>
      <c r="W8" s="21" t="str">
        <f t="shared" si="10"/>
        <v>https://analytics.zoho.com/open-view/2395394000006636284</v>
      </c>
      <c r="X8" s="61" t="str">
        <f t="shared" si="11"/>
        <v>CHL</v>
      </c>
      <c r="Y8" s="20" t="s">
        <v>13790</v>
      </c>
      <c r="Z8" s="35" t="str">
        <f t="shared" si="6"/>
        <v>Casos de violencia general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45" x14ac:dyDescent="0.25">
      <c r="A9" s="52" t="str">
        <f t="shared" si="2"/>
        <v>GR 06|FILT:Comuna| MUES:Periodo|Casos de violencia general 2020|Año 2020|</v>
      </c>
      <c r="B9" s="71" t="str">
        <f>"https://analytics.zoho.com/open-view/2395394000006636165"</f>
        <v>https://analytics.zoho.com/open-view/2395394000006636165</v>
      </c>
      <c r="C9" s="38">
        <v>244</v>
      </c>
      <c r="D9" s="42" t="s">
        <v>13383</v>
      </c>
      <c r="E9" s="50" t="s">
        <v>1061</v>
      </c>
      <c r="F9" s="46" t="s">
        <v>13841</v>
      </c>
      <c r="G9" s="39" t="s">
        <v>10449</v>
      </c>
      <c r="H9" s="39"/>
      <c r="I9" s="37"/>
      <c r="J9" s="40" t="s">
        <v>1059</v>
      </c>
      <c r="K9" s="53"/>
      <c r="L9" s="53"/>
      <c r="M9" s="36" t="str">
        <f>"Casos de violencia hacia la mujer según Encuesta Nacional de Violencia Intrafamiliar en "&amp;J9&amp;", para el año 2020."</f>
        <v>Casos de violencia hacia la mujer según Encuesta Nacional de Violencia Intrafamiliar en Iquique, para el año 2020.</v>
      </c>
      <c r="N9" s="20" t="str">
        <f t="shared" si="0"/>
        <v>Iquique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general 2020 en Chile por región  según </v>
      </c>
      <c r="T9" s="67" t="str">
        <f t="shared" si="4"/>
        <v xml:space="preserve">Casos de violencia general 2020 en Chile por región  según </v>
      </c>
      <c r="U9" s="68" t="str">
        <f t="shared" si="5"/>
        <v>Comuna: Iquique</v>
      </c>
      <c r="V9" s="35" t="s">
        <v>13843</v>
      </c>
      <c r="W9" s="21" t="str">
        <f t="shared" si="10"/>
        <v>https://analytics.zoho.com/open-view/2395394000006636165</v>
      </c>
      <c r="X9" s="61" t="str">
        <f t="shared" si="11"/>
        <v>CHL</v>
      </c>
      <c r="Y9" s="20" t="s">
        <v>10689</v>
      </c>
      <c r="Z9" s="35" t="str">
        <f t="shared" si="6"/>
        <v>Casos de violencia general 2020 por comuna en la región Iquique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343</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45" x14ac:dyDescent="0.25">
      <c r="A10" s="52" t="str">
        <f t="shared" si="2"/>
        <v>GR 07|FILT:Comuna| MUES:Tipo de Violencia|Casos de violencia general 2020|Año 2020|</v>
      </c>
      <c r="B10" s="71" t="e">
        <f ca="1">"https://analytics.zoho.com/open-view/2395394000006636567?ZOHO_CRITERIA=%22Femicidios%22.%22Codreg%22%3D"&amp;Estructura!$B$1</f>
        <v>#NAME?</v>
      </c>
      <c r="C10" s="38">
        <v>244</v>
      </c>
      <c r="D10" s="45" t="s">
        <v>13384</v>
      </c>
      <c r="E10" s="50" t="s">
        <v>1061</v>
      </c>
      <c r="F10" s="46" t="s">
        <v>13841</v>
      </c>
      <c r="G10" s="39" t="s">
        <v>13824</v>
      </c>
      <c r="H10" s="46"/>
      <c r="I10" s="37"/>
      <c r="J10" s="40" t="s">
        <v>1059</v>
      </c>
      <c r="K10" s="53"/>
      <c r="L10" s="53"/>
      <c r="M10" s="36" t="str">
        <f>"Casos de violencia hacia la mujer según Encuesta Nacional de Violencia Intrafamiliar en "&amp;J10&amp;", para el año 2020."</f>
        <v>Casos de violencia hacia la mujer según Encuesta Nacional de Violencia Intrafamiliar en Iquique, para el año 2020.</v>
      </c>
      <c r="N10" s="20" t="str">
        <f t="shared" si="0"/>
        <v>Iquique</v>
      </c>
      <c r="O10" s="20" t="s">
        <v>8309</v>
      </c>
      <c r="P10" s="20" t="str">
        <f t="shared" si="8"/>
        <v>Casos</v>
      </c>
      <c r="Q10" s="28">
        <f>+IF($E10="PRODUCTO",VLOOKUP(J10,#REF!,9,0)&amp;"000",IF($E10="CATEGORÍA",VLOOKUP(J10,#REF!,7,0),$Q$1))</f>
        <v>270103001</v>
      </c>
      <c r="R10" s="20" t="str">
        <f t="shared" si="9"/>
        <v>casos</v>
      </c>
      <c r="S10" s="35" t="str">
        <f t="shared" si="3"/>
        <v xml:space="preserve">Casos de violencia general 2020 por comuna para la región de Iquique según </v>
      </c>
      <c r="T10" s="67" t="str">
        <f t="shared" si="4"/>
        <v xml:space="preserve">Casos de violencia general 2020 por comuna para la región de Iquique según </v>
      </c>
      <c r="U10" s="68" t="str">
        <f t="shared" si="5"/>
        <v>Comuna: Iquique</v>
      </c>
      <c r="V10" s="35" t="s">
        <v>13843</v>
      </c>
      <c r="W10" s="21" t="e">
        <f t="shared" ref="W10:W11" ca="1" si="21">HYPERLINK(B10,B10)</f>
        <v>#NAME?</v>
      </c>
      <c r="X10" s="61" t="str">
        <f t="shared" ref="X10:X49" si="22">+X9</f>
        <v>CHL</v>
      </c>
      <c r="Y10" s="20" t="s">
        <v>10689</v>
      </c>
      <c r="Z10" s="35" t="str">
        <f t="shared" si="6"/>
        <v>Casos de violencia general 2020 por comuna en la región Iquique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49" si="24">AH9</f>
        <v>1</v>
      </c>
      <c r="AI10" s="65">
        <f>+VLOOKUP($N10,Territorio[[nombre]:[Columna1]],7,0)</f>
        <v>343</v>
      </c>
      <c r="AJ10" s="65">
        <f>+VLOOKUP(O10,Temporalidad[[nombre]:[Columna1]],7,0)</f>
        <v>31</v>
      </c>
      <c r="AK10" s="65">
        <f>+VLOOKUP(LEFT($D10,2),Tipo_Gráfico[[id2]:[Tipo Gráfico]],3,0)</f>
        <v>1</v>
      </c>
      <c r="AL10" s="35" t="str">
        <f t="shared" si="14"/>
        <v>Centro de Estudios y Análisis del Delito</v>
      </c>
      <c r="AM10" s="61" t="str">
        <f t="shared" ref="AM10:AM49" si="25">+AM9</f>
        <v>No Aplica</v>
      </c>
      <c r="AN10" s="61" t="str">
        <f t="shared" ref="AN10:AN49" si="26">+AN9</f>
        <v>No Aplica</v>
      </c>
      <c r="AO10" s="61" t="str">
        <f t="shared" ref="AO10:AO49" si="27">+AO9</f>
        <v>No Aplica</v>
      </c>
      <c r="AP10" s="66">
        <f>VLOOKUP($AC10,Responsables[],3,0)</f>
        <v>7</v>
      </c>
      <c r="AQ10" s="66">
        <f>VLOOKUP($R10,unidad_medida[[#All],[nombre]:[Columna1]],5,0)</f>
        <v>73</v>
      </c>
    </row>
    <row r="11" spans="1:43" ht="45" x14ac:dyDescent="0.25">
      <c r="A11" s="52" t="str">
        <f t="shared" si="2"/>
        <v>GR 08|FILT:Prevalencia| MUES:Región|Casos de violencia general 2020|Año 2020|</v>
      </c>
      <c r="B11" s="71" t="e">
        <f ca="1">"https://analytics.zoho.com/open-view/2395394000006709890?ZOHO_CRITERIA=%22Femicidios%22.%22Codreg%22%3D"&amp;Estructura!$B$1</f>
        <v>#NAME?</v>
      </c>
      <c r="C11" s="38">
        <v>7</v>
      </c>
      <c r="D11" s="45" t="s">
        <v>13385</v>
      </c>
      <c r="E11" s="50" t="s">
        <v>13761</v>
      </c>
      <c r="F11" s="46" t="s">
        <v>13841</v>
      </c>
      <c r="G11" s="39" t="s">
        <v>754</v>
      </c>
      <c r="H11" s="39"/>
      <c r="I11" s="37"/>
      <c r="J11" s="40" t="s">
        <v>13769</v>
      </c>
      <c r="K11" s="53"/>
      <c r="L11" s="53"/>
      <c r="M11" s="36" t="str">
        <f>"Casos de violencia hacia la mujer según Encuesta Nacional de Violencia Intrafamiliar por "&amp;J11&amp;", para el año 2020."</f>
        <v>Casos de violencia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general 2020 por comuna para la región de Prevalencia Violencia Psicológica General Año según </v>
      </c>
      <c r="T11" s="67" t="str">
        <f t="shared" si="4"/>
        <v xml:space="preserve">Casos de violencia general 2020 por comuna para la región de Prevalencia Violencia Psicológica General Año según </v>
      </c>
      <c r="U11" s="68" t="str">
        <f t="shared" si="5"/>
        <v>Prevalencia: Prevalencia Violencia Psicológica General Año</v>
      </c>
      <c r="V11" s="35" t="s">
        <v>13843</v>
      </c>
      <c r="W11" s="21" t="e">
        <f t="shared" ca="1" si="21"/>
        <v>#NAME?</v>
      </c>
      <c r="X11" s="61" t="str">
        <f t="shared" si="22"/>
        <v>CHL</v>
      </c>
      <c r="Y11" s="20" t="s">
        <v>10689</v>
      </c>
      <c r="Z11" s="35" t="str">
        <f t="shared" si="6"/>
        <v>Casos de violencia general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45" x14ac:dyDescent="0.25">
      <c r="A12" s="52" t="str">
        <f t="shared" si="2"/>
        <v>GR 09|FILT:Prevalencia| MUES:Comuna|Casos de violencia general 2020|Año 2020|</v>
      </c>
      <c r="B12" s="71" t="e">
        <f ca="1">"https://analytics.zoho.com/open-view/2395394000006713064?ZOHO_CRITERIA=%22Femicidios%22.%22Codreg%22%3D"&amp;Estructura!$B$1</f>
        <v>#NAME?</v>
      </c>
      <c r="C12" s="38">
        <v>7</v>
      </c>
      <c r="D12" s="45" t="s">
        <v>13386</v>
      </c>
      <c r="E12" s="50" t="s">
        <v>13761</v>
      </c>
      <c r="F12" s="46" t="s">
        <v>13841</v>
      </c>
      <c r="G12" s="39" t="s">
        <v>1061</v>
      </c>
      <c r="H12" s="46"/>
      <c r="I12" s="37"/>
      <c r="J12" s="40" t="s">
        <v>13769</v>
      </c>
      <c r="K12" s="53"/>
      <c r="L12" s="53"/>
      <c r="M12" s="36" t="str">
        <f>"Casos de violencia hacia la mujer según Encuesta Nacional de Violencia Intrafamiliar por "&amp;J12&amp;", para el año 2020."</f>
        <v>Casos de violencia hacia la mujer según Encuesta Nacional de Violencia Intrafamiliar por Prevalencia Violencia Psicológica General Año,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general 2020 del número de femicidios en la región de Prevalencia Violencia Psicológica General Año según </v>
      </c>
      <c r="T12" s="67" t="str">
        <f t="shared" si="4"/>
        <v xml:space="preserve">Casos de violencia general 2020 del número de femicidios en la región de Prevalencia Violencia Psicológica General Año según </v>
      </c>
      <c r="U12" s="68" t="str">
        <f t="shared" si="5"/>
        <v>Prevalencia: Prevalencia Violencia Psicológica General Año</v>
      </c>
      <c r="V12" s="35" t="s">
        <v>13843</v>
      </c>
      <c r="W12" s="21" t="e">
        <f t="shared" ref="W12:W13" ca="1" si="29">HYPERLINK(B12,B12)</f>
        <v>#NAME?</v>
      </c>
      <c r="X12" s="61" t="str">
        <f t="shared" si="22"/>
        <v>CHL</v>
      </c>
      <c r="Y12" s="20" t="s">
        <v>10689</v>
      </c>
      <c r="Z12" s="35" t="str">
        <f t="shared" si="6"/>
        <v>Casos de violencia general 2020 por comuna en la región Prevalencia Violencia Psicológica General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45" x14ac:dyDescent="0.25">
      <c r="A13" s="52" t="str">
        <f t="shared" si="2"/>
        <v>GR 10|FILT:Prevalencia| MUES:Periodo|Casos de violencia general 2020|Año 2020|</v>
      </c>
      <c r="B13" s="71" t="e">
        <f ca="1">"https://analytics.zoho.com/open-view/2395394000006713110?ZOHO_CRITERIA=%22Femicidios%22.%22Codreg%22%3D"&amp;Estructura!$B$1</f>
        <v>#NAME?</v>
      </c>
      <c r="C13" s="38">
        <v>7</v>
      </c>
      <c r="D13" s="45" t="s">
        <v>13387</v>
      </c>
      <c r="E13" s="50" t="s">
        <v>13761</v>
      </c>
      <c r="F13" s="46" t="s">
        <v>13841</v>
      </c>
      <c r="G13" s="39" t="s">
        <v>10449</v>
      </c>
      <c r="H13" s="39"/>
      <c r="I13" s="37"/>
      <c r="J13" s="40" t="s">
        <v>13769</v>
      </c>
      <c r="K13" s="53"/>
      <c r="L13" s="53"/>
      <c r="M13" s="36" t="str">
        <f>"Casos de violencia hacia la mujer según Encuesta Nacional de Violencia Intrafamiliar por "&amp;J13&amp;", para el año 2020."</f>
        <v>Casos de violencia hacia la mujer según Encuesta Nacional de Violencia Intrafamiliar por Prevalencia Violencia Psicológica General Año,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general 2020 del número de femicidios en la región de Prevalencia Violencia Psicológica General Año según </v>
      </c>
      <c r="T13" s="67" t="str">
        <f t="shared" si="4"/>
        <v xml:space="preserve">Casos de violencia general 2020 del número de femicidios en la región de Prevalencia Violencia Psicológica General Año según </v>
      </c>
      <c r="U13" s="68" t="str">
        <f t="shared" si="5"/>
        <v>Prevalencia: Prevalencia Violencia Psicológica General Año</v>
      </c>
      <c r="V13" s="35" t="s">
        <v>13843</v>
      </c>
      <c r="W13" s="21" t="e">
        <f t="shared" ca="1" si="29"/>
        <v>#NAME?</v>
      </c>
      <c r="X13" s="61" t="str">
        <f t="shared" si="22"/>
        <v>CHL</v>
      </c>
      <c r="Y13" s="20" t="s">
        <v>10689</v>
      </c>
      <c r="Z13" s="35" t="str">
        <f t="shared" si="6"/>
        <v>Casos de violencia general 2020 por comuna en la región Prevalencia Violencia Psicológica General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11|FILT:Prevalencia| MUES:Tipo de Violencia|Casos de violencia general 2020|Año 2020|</v>
      </c>
      <c r="B14" s="73" t="s">
        <v>13757</v>
      </c>
      <c r="C14" s="38">
        <v>7</v>
      </c>
      <c r="D14" s="45" t="s">
        <v>13778</v>
      </c>
      <c r="E14" s="50" t="s">
        <v>13761</v>
      </c>
      <c r="F14" s="46" t="s">
        <v>13841</v>
      </c>
      <c r="G14" s="39" t="s">
        <v>13824</v>
      </c>
      <c r="H14" s="39"/>
      <c r="I14" s="41"/>
      <c r="J14" s="40" t="s">
        <v>13769</v>
      </c>
      <c r="K14" s="74"/>
      <c r="L14" s="53"/>
      <c r="M14" s="36" t="str">
        <f>"Casos de violencia hacia la mujer según Encuesta Nacional de Violencia Intrafamiliar por "&amp;J14&amp;", para el año 2020."</f>
        <v>Casos de violencia hacia la mujer según Encuesta Nacional de Violencia Intrafamiliar por Prevalencia Violencia Psicológica General Año,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hacia la mujer según Encuesta Nacional de Violencia Intrafamiliar por Prevalencia Violencia Psicológica General Año, para el año 2020.</v>
      </c>
      <c r="T14" s="67" t="str">
        <f t="shared" si="4"/>
        <v>Casos de violencia hacia la mujer según Encuesta Nacional de Violencia Intrafamiliar por Prevalencia Violencia Psicológica General Año, para el año 2020.</v>
      </c>
      <c r="U14" s="68" t="str">
        <f t="shared" si="5"/>
        <v>Prevalencia: Prevalencia Violencia Psicológica General Año</v>
      </c>
      <c r="V14" s="35" t="s">
        <v>13843</v>
      </c>
      <c r="W14" s="21" t="str">
        <f t="shared" ref="W14:W25" si="30">HYPERLINK(B14,B14)</f>
        <v>https://analytics.zoho.com/open-view/2395394000006706890</v>
      </c>
      <c r="X14" s="61" t="str">
        <f t="shared" si="22"/>
        <v>CHL</v>
      </c>
      <c r="Y14" s="20" t="s">
        <v>10689</v>
      </c>
      <c r="Z14" s="35" t="str">
        <f t="shared" si="6"/>
        <v>Casos de violencia general 2020 por comuna en la región Prevalencia Violencia Psicológica General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12|FILT:Periodo| MUES:Región|Casos de violencia general 2020|Año 2020|</v>
      </c>
      <c r="B15" s="71" t="e">
        <f ca="1">"https://analytics.zoho.com/open-view/2395394000006508142?ZOHO_CRITERIA=%22Femicidios%22.%22Codreg%22%3D"&amp;Estructura!$B$1</f>
        <v>#NAME?</v>
      </c>
      <c r="C15" s="44">
        <v>2</v>
      </c>
      <c r="D15" s="45" t="s">
        <v>13779</v>
      </c>
      <c r="E15" s="50" t="s">
        <v>10449</v>
      </c>
      <c r="F15" s="46" t="s">
        <v>13841</v>
      </c>
      <c r="G15" s="46" t="s">
        <v>754</v>
      </c>
      <c r="H15" s="46"/>
      <c r="I15" s="43"/>
      <c r="J15" t="s">
        <v>8278</v>
      </c>
      <c r="K15" s="74"/>
      <c r="L15" s="53"/>
      <c r="M15" s="36" t="str">
        <f>"Casos de violencia hacia la mujer según Encuesta Nacional de Violencia Intrafamiliar con "&amp;J15&amp;" como indicador de periodo, para el año 2020."</f>
        <v>Casos de violencia hacia la mujer según Encuesta Nacional de Violencia Intrafamiliar con Año como indicador de periodo, para el año 2020.</v>
      </c>
      <c r="N15" s="20" t="str">
        <f t="shared" si="0"/>
        <v>Chile</v>
      </c>
      <c r="O15" s="20" t="s">
        <v>8309</v>
      </c>
      <c r="P15" s="20" t="str">
        <f t="shared" si="8"/>
        <v>Casos</v>
      </c>
      <c r="Q15" s="28">
        <f>+IF($E15="PRODUCTO",VLOOKUP(J15,#REF!,9,0)&amp;"000",IF($E15="CATEGORÍA",VLOOKUP(J15,#REF!,7,0),$Q$1))</f>
        <v>270103001</v>
      </c>
      <c r="R15" s="20" t="str">
        <f t="shared" si="9"/>
        <v>casos</v>
      </c>
      <c r="S15" s="35" t="str">
        <f t="shared" ref="S15:S25" si="31">+M15</f>
        <v>Casos de violencia hacia la mujer según Encuesta Nacional de Violencia Intrafamiliar con Año como indicador de periodo, para el año 2020.</v>
      </c>
      <c r="T15" s="67" t="str">
        <f>+S15</f>
        <v>Casos de violencia hacia la mujer según Encuesta Nacional de Violencia Intrafamiliar con Año como indicador de periodo, para el año 2020.</v>
      </c>
      <c r="U15" s="68" t="str">
        <f>+E15&amp;": "&amp;J15</f>
        <v>Periodo: Año</v>
      </c>
      <c r="V15" s="35" t="s">
        <v>13843</v>
      </c>
      <c r="W15" s="21" t="e">
        <f t="shared" ca="1" si="30"/>
        <v>#NAME?</v>
      </c>
      <c r="X15" s="61" t="str">
        <f t="shared" si="22"/>
        <v>CHL</v>
      </c>
      <c r="Y15" s="20" t="s">
        <v>13374</v>
      </c>
      <c r="Z15" s="35" t="str">
        <f>+""&amp;F15&amp;" por comuna en la región "&amp;J15&amp;" de acuerdo a los datos publicados por el "&amp;AL15&amp;" de Chile para el "&amp;O15</f>
        <v>Casos de violencia general 2020 por comuna en la región Año de acuerdo a los datos publicados por el Centro de Estudios y Análisis del Delito de Chile para el Año 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38</v>
      </c>
      <c r="AJ15" s="65">
        <f>+VLOOKUP(O15,Temporalidad[[nombre]:[Columna1]],7,0)</f>
        <v>31</v>
      </c>
      <c r="AK15" s="65">
        <f>+VLOOKUP(LEFT($D15,2),Tipo_Gráfico[[id2]:[Tipo Gráfico]],3,0)</f>
        <v>1</v>
      </c>
      <c r="AL15" s="35" t="str">
        <f t="shared" ref="AL15:AL25"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13|FILT:Periodo| MUES:Comuna|Casos de violencia general 2020|Año 2020|</v>
      </c>
      <c r="B16" s="71" t="e">
        <f ca="1">"https://analytics.zoho.com/open-view/2395394000006498923?ZOHO_CRITERIA=%22Femicidios%22.%22Codreg%22%3D"&amp;Estructura!$B$1</f>
        <v>#NAME?</v>
      </c>
      <c r="C16" s="38">
        <v>2</v>
      </c>
      <c r="D16" s="45" t="s">
        <v>13780</v>
      </c>
      <c r="E16" s="50" t="s">
        <v>10449</v>
      </c>
      <c r="F16" s="46" t="s">
        <v>13841</v>
      </c>
      <c r="G16" s="39" t="s">
        <v>1061</v>
      </c>
      <c r="H16" s="39"/>
      <c r="I16" s="37"/>
      <c r="J16" t="s">
        <v>8278</v>
      </c>
      <c r="K16" s="74"/>
      <c r="L16" s="53"/>
      <c r="M16" s="36" t="str">
        <f>"Casos de violencia hacia la mujer según Encuesta Nacional de Violencia Intrafamiliar con "&amp;J16&amp;" como indicador de periodo, para el año 2020."</f>
        <v>Casos de violencia hacia la mujer según Encuesta Nacional de Violencia Intrafamiliar con Año como indicador de periodo, para el año 2020.</v>
      </c>
      <c r="N16" s="20" t="str">
        <f t="shared" si="0"/>
        <v>Chile</v>
      </c>
      <c r="O16" s="20" t="s">
        <v>8309</v>
      </c>
      <c r="P16" s="20" t="str">
        <f t="shared" si="8"/>
        <v>Casos</v>
      </c>
      <c r="Q16" s="28">
        <f>+IF($E16="PRODUCTO",VLOOKUP(J16,#REF!,9,0)&amp;"000",IF($E16="CATEGORÍA",VLOOKUP(J16,#REF!,7,0),$Q$1))</f>
        <v>270103001</v>
      </c>
      <c r="R16" s="20" t="str">
        <f t="shared" si="9"/>
        <v>casos</v>
      </c>
      <c r="S16" s="35" t="str">
        <f t="shared" si="31"/>
        <v>Casos de violencia hacia la mujer según Encuesta Nacional de Violencia Intrafamiliar con Año como indicador de periodo, para el año 2020.</v>
      </c>
      <c r="T16" s="67" t="str">
        <f t="shared" si="4"/>
        <v>Casos de violencia hacia la mujer según Encuesta Nacional de Violencia Intrafamiliar con Año como indicador de periodo, para el año 2020.</v>
      </c>
      <c r="U16" s="68" t="str">
        <f t="shared" si="5"/>
        <v>Periodo: Año</v>
      </c>
      <c r="V16" s="35" t="s">
        <v>13843</v>
      </c>
      <c r="W16" s="21" t="e">
        <f t="shared" ca="1" si="30"/>
        <v>#NAME?</v>
      </c>
      <c r="X16" s="61" t="str">
        <f t="shared" si="22"/>
        <v>CHL</v>
      </c>
      <c r="Y16" s="20" t="s">
        <v>13374</v>
      </c>
      <c r="Z16" s="35" t="str">
        <f t="shared" si="6"/>
        <v>Casos de violencia general 2020 por comuna en la región Año de acuerdo a los datos publicados por el Centro de Estudios y Análisis del Delito de Chile para el Año 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38</v>
      </c>
      <c r="AJ16" s="65">
        <f>+VLOOKUP(O16,Temporalidad[[nombre]:[Columna1]],7,0)</f>
        <v>31</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14|FILT:Periodo| MUES:Prevalencia|Casos de violencia general 2020|Año 2020|</v>
      </c>
      <c r="B17" s="71" t="str">
        <f>"https://analytics.zoho.com/open-view/2395394000006498596"</f>
        <v>https://analytics.zoho.com/open-view/2395394000006498596</v>
      </c>
      <c r="C17" s="38">
        <v>2</v>
      </c>
      <c r="D17" s="45" t="s">
        <v>13781</v>
      </c>
      <c r="E17" s="50" t="s">
        <v>10449</v>
      </c>
      <c r="F17" s="46" t="s">
        <v>13841</v>
      </c>
      <c r="G17" s="39" t="s">
        <v>13761</v>
      </c>
      <c r="H17" s="46"/>
      <c r="I17" s="37"/>
      <c r="J17" t="s">
        <v>8278</v>
      </c>
      <c r="K17" s="74"/>
      <c r="L17" s="53"/>
      <c r="M17" s="36" t="str">
        <f>"Casos de violencia hacia la mujer según Encuesta Nacional de Violencia Intrafamiliar con "&amp;J17&amp;" como indicador de periodo, para el año 2020."</f>
        <v>Casos de violencia hacia la mujer según Encuesta Nacional de Violencia Intrafamiliar con Año como indicador de periodo, para el año 2020.</v>
      </c>
      <c r="N17" s="20" t="str">
        <f t="shared" si="0"/>
        <v>Chile</v>
      </c>
      <c r="O17" s="20" t="s">
        <v>8309</v>
      </c>
      <c r="P17" s="20" t="str">
        <f t="shared" si="8"/>
        <v>Casos</v>
      </c>
      <c r="Q17" s="28">
        <f>+IF($E17="PRODUCTO",VLOOKUP(J17,#REF!,9,0)&amp;"000",IF($E17="CATEGORÍA",VLOOKUP(J17,#REF!,7,0),$Q$1))</f>
        <v>270103001</v>
      </c>
      <c r="R17" s="20" t="str">
        <f t="shared" si="9"/>
        <v>casos</v>
      </c>
      <c r="S17" s="35" t="str">
        <f t="shared" si="31"/>
        <v>Casos de violencia hacia la mujer según Encuesta Nacional de Violencia Intrafamiliar con Año como indicador de periodo, para el año 2020.</v>
      </c>
      <c r="T17" s="67" t="str">
        <f t="shared" si="4"/>
        <v>Casos de violencia hacia la mujer según Encuesta Nacional de Violencia Intrafamiliar con Año como indicador de periodo, para el año 2020.</v>
      </c>
      <c r="U17" s="68" t="str">
        <f t="shared" si="5"/>
        <v>Periodo: Año</v>
      </c>
      <c r="V17" s="35" t="s">
        <v>13843</v>
      </c>
      <c r="W17" s="21" t="str">
        <f t="shared" si="30"/>
        <v>https://analytics.zoho.com/open-view/2395394000006498596</v>
      </c>
      <c r="X17" s="61" t="str">
        <f t="shared" si="22"/>
        <v>CHL</v>
      </c>
      <c r="Y17" s="20" t="s">
        <v>13374</v>
      </c>
      <c r="Z17" s="35" t="str">
        <f t="shared" si="6"/>
        <v>Casos de violencia general 2020 por comuna en la región Año de acuerdo a los datos publicados por el Centro de Estudios y Análisis del Delito de Chile para el Año 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38</v>
      </c>
      <c r="AJ17" s="65">
        <f>+VLOOKUP(O17,Temporalidad[[nombre]:[Columna1]],7,0)</f>
        <v>31</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15|FILT:Periodo| MUES:Tipo de Violencia|Casos de violencia general 2020|Año 2020|</v>
      </c>
      <c r="B18" s="71" t="str">
        <f>"https://analytics.zoho.com/open-view/2395394000006498814"</f>
        <v>https://analytics.zoho.com/open-view/2395394000006498814</v>
      </c>
      <c r="C18" s="38">
        <v>2</v>
      </c>
      <c r="D18" s="45" t="s">
        <v>13782</v>
      </c>
      <c r="E18" s="50" t="s">
        <v>10449</v>
      </c>
      <c r="F18" s="46" t="s">
        <v>13841</v>
      </c>
      <c r="G18" s="39" t="s">
        <v>13824</v>
      </c>
      <c r="H18" s="39"/>
      <c r="I18" s="37"/>
      <c r="J18" t="s">
        <v>8278</v>
      </c>
      <c r="K18" s="74"/>
      <c r="L18" s="53"/>
      <c r="M18" s="36" t="str">
        <f>"Casos de violencia hacia la mujer según Encuesta Nacional de Violencia Intrafamiliar con "&amp;J18&amp;" como indicador de periodo, para el año 2020."</f>
        <v>Casos de violencia hacia la mujer según Encuesta Nacional de Violencia Intrafamiliar con Año como indicador de periodo, para el año 2020.</v>
      </c>
      <c r="N18" s="20" t="str">
        <f t="shared" si="0"/>
        <v>Chile</v>
      </c>
      <c r="O18" s="20" t="s">
        <v>8309</v>
      </c>
      <c r="P18" s="20" t="str">
        <f t="shared" si="8"/>
        <v>Casos</v>
      </c>
      <c r="Q18" s="28">
        <f>+IF($E18="PRODUCTO",VLOOKUP(J18,#REF!,9,0)&amp;"000",IF($E18="CATEGORÍA",VLOOKUP(J18,#REF!,7,0),$Q$1))</f>
        <v>270103001</v>
      </c>
      <c r="R18" s="20" t="str">
        <f t="shared" si="9"/>
        <v>casos</v>
      </c>
      <c r="S18" s="35" t="str">
        <f t="shared" si="31"/>
        <v>Casos de violencia hacia la mujer según Encuesta Nacional de Violencia Intrafamiliar con Año como indicador de periodo, para el año 2020.</v>
      </c>
      <c r="T18" s="67" t="str">
        <f t="shared" si="4"/>
        <v>Casos de violencia hacia la mujer según Encuesta Nacional de Violencia Intrafamiliar con Año como indicador de periodo, para el año 2020.</v>
      </c>
      <c r="U18" s="68" t="str">
        <f t="shared" si="5"/>
        <v>Periodo: Año</v>
      </c>
      <c r="V18" s="35" t="s">
        <v>13843</v>
      </c>
      <c r="W18" s="21" t="str">
        <f t="shared" si="30"/>
        <v>https://analytics.zoho.com/open-view/2395394000006498814</v>
      </c>
      <c r="X18" s="61" t="str">
        <f t="shared" si="22"/>
        <v>CHL</v>
      </c>
      <c r="Y18" s="20" t="s">
        <v>13790</v>
      </c>
      <c r="Z18" s="35" t="str">
        <f t="shared" si="6"/>
        <v>Casos de violencia general 2020 por comuna en la región Año de acuerdo a los datos publicados por el Centro de Estudios y Análisis del Delito de Chile para el Año 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38</v>
      </c>
      <c r="AJ18" s="65">
        <f>+VLOOKUP(O18,Temporalidad[[nombre]:[Columna1]],7,0)</f>
        <v>31</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45" x14ac:dyDescent="0.25">
      <c r="A19" s="52" t="str">
        <f t="shared" si="35"/>
        <v>GR 16|FILT:Tipo de Violencia| MUES:Región|Casos de violencia general 2020|Año 2020|</v>
      </c>
      <c r="B19" s="71" t="str">
        <f>"https://analytics.zoho.com/open-view/2395394000006636284"</f>
        <v>https://analytics.zoho.com/open-view/2395394000006636284</v>
      </c>
      <c r="C19" s="38">
        <v>3</v>
      </c>
      <c r="D19" s="45" t="s">
        <v>13783</v>
      </c>
      <c r="E19" s="50" t="s">
        <v>13824</v>
      </c>
      <c r="F19" s="46" t="s">
        <v>13841</v>
      </c>
      <c r="G19" s="39" t="s">
        <v>754</v>
      </c>
      <c r="H19" s="46"/>
      <c r="I19" s="37"/>
      <c r="J19" t="s">
        <v>13801</v>
      </c>
      <c r="K19" s="74"/>
      <c r="L19" s="53"/>
      <c r="M19" s="36" t="str">
        <f>"Casos de violencia hacia la mujer según Encuesta Nacional de Violencia Intrafamiliar por "&amp;J19&amp;", para el año 2020."</f>
        <v>Casos de violencia hacia la mujer según Encuesta Nacional de Violencia Intrafamiliar por Violencia física, para el año 2020.</v>
      </c>
      <c r="N19" s="20" t="str">
        <f t="shared" si="0"/>
        <v>Chile</v>
      </c>
      <c r="O19" s="20" t="s">
        <v>8309</v>
      </c>
      <c r="P19" s="20" t="str">
        <f t="shared" si="8"/>
        <v>Casos</v>
      </c>
      <c r="Q19" s="28">
        <f>+IF($E19="PRODUCTO",VLOOKUP(J19,#REF!,9,0)&amp;"000",IF($E19="CATEGORÍA",VLOOKUP(J19,#REF!,7,0),$Q$1))</f>
        <v>270103001</v>
      </c>
      <c r="R19" s="20" t="str">
        <f t="shared" si="9"/>
        <v>casos</v>
      </c>
      <c r="S19" s="35" t="str">
        <f t="shared" si="31"/>
        <v>Casos de violencia hacia la mujer según Encuesta Nacional de Violencia Intrafamiliar por Violencia física, para el año 2020.</v>
      </c>
      <c r="T19" s="67" t="str">
        <f t="shared" si="4"/>
        <v>Casos de violencia hacia la mujer según Encuesta Nacional de Violencia Intrafamiliar por Violencia física, para el año 2020.</v>
      </c>
      <c r="U19" s="68" t="str">
        <f t="shared" si="5"/>
        <v>Tipo de Violencia: Violencia física</v>
      </c>
      <c r="V19" s="35" t="s">
        <v>13843</v>
      </c>
      <c r="W19" s="21" t="str">
        <f t="shared" si="30"/>
        <v>https://analytics.zoho.com/open-view/2395394000006636284</v>
      </c>
      <c r="X19" s="61" t="str">
        <f t="shared" si="22"/>
        <v>CHL</v>
      </c>
      <c r="Y19" s="20" t="s">
        <v>13790</v>
      </c>
      <c r="Z19" s="35" t="str">
        <f t="shared" si="6"/>
        <v>Casos de violencia general 2020 por comuna en la región Violencia física de acuerdo a los datos publicados por el Centro de Estudios y Análisis del Delito de Chile para el Año 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38</v>
      </c>
      <c r="AJ19" s="65">
        <f>+VLOOKUP(O19,Temporalidad[[nombre]:[Columna1]],7,0)</f>
        <v>31</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45" x14ac:dyDescent="0.25">
      <c r="A20" s="52" t="str">
        <f t="shared" si="35"/>
        <v>GR 17|FILT:Tipo de Violencia| MUES:Comuna|Casos de violencia general 2020|Año 2020|</v>
      </c>
      <c r="B20" s="71" t="str">
        <f>"https://analytics.zoho.com/open-view/2395394000006636165"</f>
        <v>https://analytics.zoho.com/open-view/2395394000006636165</v>
      </c>
      <c r="C20" s="38">
        <v>3</v>
      </c>
      <c r="D20" s="45" t="s">
        <v>13784</v>
      </c>
      <c r="E20" s="50" t="s">
        <v>13824</v>
      </c>
      <c r="F20" s="46" t="s">
        <v>13841</v>
      </c>
      <c r="G20" s="39" t="s">
        <v>1061</v>
      </c>
      <c r="H20" s="39"/>
      <c r="I20" s="37"/>
      <c r="J20" t="s">
        <v>13801</v>
      </c>
      <c r="K20" s="74"/>
      <c r="L20" s="53"/>
      <c r="M20" s="36" t="str">
        <f>"Casos de violencia hacia la mujer según Encuesta Nacional de Violencia Intrafamiliar por "&amp;J20&amp;", para el año 2020."</f>
        <v>Casos de violencia hacia la mujer según Encuesta Nacional de Violencia Intrafamiliar por Violencia física, para el año 2020.</v>
      </c>
      <c r="N20" s="20" t="str">
        <f t="shared" si="0"/>
        <v>Chile</v>
      </c>
      <c r="O20" s="20" t="s">
        <v>8309</v>
      </c>
      <c r="P20" s="20" t="str">
        <f t="shared" si="8"/>
        <v>Casos</v>
      </c>
      <c r="Q20" s="28">
        <f>+IF($E20="PRODUCTO",VLOOKUP(J20,#REF!,9,0)&amp;"000",IF($E20="CATEGORÍA",VLOOKUP(J20,#REF!,7,0),$Q$1))</f>
        <v>270103001</v>
      </c>
      <c r="R20" s="20" t="str">
        <f t="shared" si="9"/>
        <v>casos</v>
      </c>
      <c r="S20" s="35" t="str">
        <f t="shared" si="31"/>
        <v>Casos de violencia hacia la mujer según Encuesta Nacional de Violencia Intrafamiliar por Violencia física, para el año 2020.</v>
      </c>
      <c r="T20" s="67" t="str">
        <f t="shared" si="4"/>
        <v>Casos de violencia hacia la mujer según Encuesta Nacional de Violencia Intrafamiliar por Violencia física, para el año 2020.</v>
      </c>
      <c r="U20" s="68" t="str">
        <f t="shared" si="5"/>
        <v>Tipo de Violencia: Violencia física</v>
      </c>
      <c r="V20" s="35" t="s">
        <v>13843</v>
      </c>
      <c r="W20" s="21" t="str">
        <f t="shared" si="30"/>
        <v>https://analytics.zoho.com/open-view/2395394000006636165</v>
      </c>
      <c r="X20" s="61" t="str">
        <f t="shared" si="22"/>
        <v>CHL</v>
      </c>
      <c r="Y20" s="20" t="s">
        <v>10689</v>
      </c>
      <c r="Z20" s="35" t="str">
        <f t="shared" si="6"/>
        <v>Casos de violencia general 2020 por comuna en la región Violencia física de acuerdo a los datos publicados por el Centro de Estudios y Análisis del Delito de Chile para el Año 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31</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45" x14ac:dyDescent="0.25">
      <c r="A21" s="52" t="str">
        <f t="shared" si="35"/>
        <v>GR 18|FILT:Tipo de Violencia| MUES:Prevalencia|Casos de violencia general 2020|Año 2020|</v>
      </c>
      <c r="B21" s="71" t="e">
        <f ca="1">"https://analytics.zoho.com/open-view/2395394000006636567?ZOHO_CRITERIA=%22Femicidios%22.%22Codreg%22%3D"&amp;Estructura!$B$1</f>
        <v>#NAME?</v>
      </c>
      <c r="C21" s="38">
        <v>3</v>
      </c>
      <c r="D21" s="45" t="s">
        <v>13785</v>
      </c>
      <c r="E21" s="50" t="s">
        <v>13824</v>
      </c>
      <c r="F21" s="46" t="s">
        <v>13841</v>
      </c>
      <c r="G21" s="39" t="s">
        <v>13761</v>
      </c>
      <c r="H21" s="46"/>
      <c r="I21" s="37"/>
      <c r="J21" t="s">
        <v>13801</v>
      </c>
      <c r="K21" s="74"/>
      <c r="L21" s="53"/>
      <c r="M21" s="36" t="str">
        <f>"Casos de violencia hacia la mujer según Encuesta Nacional de Violencia Intrafamiliar por "&amp;J21&amp;", para el año 2020."</f>
        <v>Casos de violencia hacia la mujer según Encuesta Nacional de Violencia Intrafamiliar por Violencia física, para el año 2020.</v>
      </c>
      <c r="N21" s="20" t="str">
        <f t="shared" si="0"/>
        <v>Chile</v>
      </c>
      <c r="O21" s="20" t="s">
        <v>8309</v>
      </c>
      <c r="P21" s="20" t="str">
        <f t="shared" si="8"/>
        <v>Casos</v>
      </c>
      <c r="Q21" s="28">
        <f>+IF($E21="PRODUCTO",VLOOKUP(J21,#REF!,9,0)&amp;"000",IF($E21="CATEGORÍA",VLOOKUP(J21,#REF!,7,0),$Q$1))</f>
        <v>270103001</v>
      </c>
      <c r="R21" s="20" t="str">
        <f t="shared" si="9"/>
        <v>casos</v>
      </c>
      <c r="S21" s="35" t="str">
        <f t="shared" si="31"/>
        <v>Casos de violencia hacia la mujer según Encuesta Nacional de Violencia Intrafamiliar por Violencia física, para el año 2020.</v>
      </c>
      <c r="T21" s="67" t="str">
        <f t="shared" si="4"/>
        <v>Casos de violencia hacia la mujer según Encuesta Nacional de Violencia Intrafamiliar por Violencia física, para el año 2020.</v>
      </c>
      <c r="U21" s="68" t="str">
        <f t="shared" si="5"/>
        <v>Tipo de Violencia: Violencia física</v>
      </c>
      <c r="V21" s="35" t="s">
        <v>13843</v>
      </c>
      <c r="W21" s="21" t="e">
        <f t="shared" ca="1" si="30"/>
        <v>#NAME?</v>
      </c>
      <c r="X21" s="61" t="str">
        <f t="shared" si="22"/>
        <v>CHL</v>
      </c>
      <c r="Y21" s="20" t="s">
        <v>10689</v>
      </c>
      <c r="Z21" s="35" t="str">
        <f t="shared" si="6"/>
        <v>Casos de violencia general 2020 por comuna en la región Violencia física de acuerdo a los datos publicados por el Centro de Estudios y Análisis del Delito de Chile para el Año 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31</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45" x14ac:dyDescent="0.25">
      <c r="A22" s="52" t="str">
        <f t="shared" si="35"/>
        <v>GR 19|FILT:Tipo de Violencia| MUES:Periodo|Casos de violencia general 2020|Año 2020|</v>
      </c>
      <c r="B22" s="71" t="e">
        <f ca="1">"https://analytics.zoho.com/open-view/2395394000006709890?ZOHO_CRITERIA=%22Femicidios%22.%22Codreg%22%3D"&amp;Estructura!$B$1</f>
        <v>#NAME?</v>
      </c>
      <c r="C22" s="38">
        <v>3</v>
      </c>
      <c r="D22" s="45" t="s">
        <v>13786</v>
      </c>
      <c r="E22" s="50" t="s">
        <v>13824</v>
      </c>
      <c r="F22" s="46" t="s">
        <v>13841</v>
      </c>
      <c r="G22" s="39" t="s">
        <v>10449</v>
      </c>
      <c r="H22" s="39"/>
      <c r="I22" s="37"/>
      <c r="J22" t="s">
        <v>13801</v>
      </c>
      <c r="K22" s="74"/>
      <c r="L22" s="53"/>
      <c r="M22" s="36" t="str">
        <f>"Casos de violencia hacia la mujer según Encuesta Nacional de Violencia Intrafamiliar por "&amp;J22&amp;", para el año 2020."</f>
        <v>Casos de violencia hacia la mujer según Encuesta Nacional de Violencia Intrafamiliar por Violencia física, para el año 2020.</v>
      </c>
      <c r="N22" s="20" t="str">
        <f t="shared" si="0"/>
        <v>Chile</v>
      </c>
      <c r="O22" s="20" t="s">
        <v>8309</v>
      </c>
      <c r="P22" s="20" t="str">
        <f t="shared" si="8"/>
        <v>Casos</v>
      </c>
      <c r="Q22" s="28">
        <f>+IF($E22="PRODUCTO",VLOOKUP(J22,#REF!,9,0)&amp;"000",IF($E22="CATEGORÍA",VLOOKUP(J22,#REF!,7,0),$Q$1))</f>
        <v>270103001</v>
      </c>
      <c r="R22" s="20" t="str">
        <f t="shared" si="9"/>
        <v>casos</v>
      </c>
      <c r="S22" s="35" t="str">
        <f t="shared" si="31"/>
        <v>Casos de violencia hacia la mujer según Encuesta Nacional de Violencia Intrafamiliar por Violencia física, para el año 2020.</v>
      </c>
      <c r="T22" s="67" t="str">
        <f t="shared" si="4"/>
        <v>Casos de violencia hacia la mujer según Encuesta Nacional de Violencia Intrafamiliar por Violencia física, para el año 2020.</v>
      </c>
      <c r="U22" s="68" t="str">
        <f t="shared" si="5"/>
        <v>Tipo de Violencia: Violencia física</v>
      </c>
      <c r="V22" s="35" t="s">
        <v>13843</v>
      </c>
      <c r="W22" s="21" t="e">
        <f t="shared" ca="1" si="30"/>
        <v>#NAME?</v>
      </c>
      <c r="X22" s="61" t="str">
        <f t="shared" si="22"/>
        <v>CHL</v>
      </c>
      <c r="Y22" s="20" t="s">
        <v>10689</v>
      </c>
      <c r="Z22" s="35" t="str">
        <f t="shared" si="6"/>
        <v>Casos de violencia general 2020 por comuna en la región Violencia física de acuerdo a los datos publicados por el Centro de Estudios y Análisis del Delito de Chile para el Año 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31</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56.25" x14ac:dyDescent="0.25">
      <c r="A23" s="52" t="str">
        <f t="shared" si="35"/>
        <v>GR 20|FILT:Región| MUES:Comuna|Casos de violencia general 2012-2020|Periodo 2012-2020|</v>
      </c>
      <c r="B23" s="71" t="e">
        <f ca="1">"https://analytics.zoho.com/open-view/2395394000006713064?ZOHO_CRITERIA=%22Femicidios%22.%22Codreg%22%3D"&amp;Estructura!$B$1</f>
        <v>#NAME?</v>
      </c>
      <c r="C23" s="44">
        <v>16</v>
      </c>
      <c r="D23" s="45" t="s">
        <v>13787</v>
      </c>
      <c r="E23" s="50" t="s">
        <v>754</v>
      </c>
      <c r="F23" s="46" t="s">
        <v>13842</v>
      </c>
      <c r="G23" s="46" t="s">
        <v>1061</v>
      </c>
      <c r="H23" s="46"/>
      <c r="I23" s="37"/>
      <c r="J23" s="40" t="s">
        <v>795</v>
      </c>
      <c r="K23" s="74"/>
      <c r="L23" s="53"/>
      <c r="M23" s="36" t="str">
        <f>"Casos de violencia hacia la mujer según Encuesta Nacional de Violencia Intrafamiliar en "&amp;J23&amp;", para el periodo 2012-2020."</f>
        <v>Casos de violencia hacia la mujer según Encuesta Nacional de Violencia Intrafamiliar en Tarapacá, para el periodo 2012-2020.</v>
      </c>
      <c r="N23" s="20" t="str">
        <f t="shared" si="0"/>
        <v>Tarapacá</v>
      </c>
      <c r="O23" s="82" t="s">
        <v>10448</v>
      </c>
      <c r="P23" s="20" t="str">
        <f t="shared" si="8"/>
        <v>Casos</v>
      </c>
      <c r="Q23" s="28">
        <f>+IF($E23="PRODUCTO",VLOOKUP(#REF!,#REF!,9,0)&amp;"000",IF($E23="CATEGORÍA",VLOOKUP(#REF!,#REF!,7,0),$Q$1))</f>
        <v>270103001</v>
      </c>
      <c r="R23" s="20" t="str">
        <f t="shared" si="9"/>
        <v>casos</v>
      </c>
      <c r="S23" s="35" t="str">
        <f t="shared" si="31"/>
        <v>Casos de violencia hacia la mujer según Encuesta Nacional de Violencia Intrafamiliar en Tarapacá, para el periodo 2012-2020.</v>
      </c>
      <c r="T23" s="67" t="str">
        <f t="shared" si="4"/>
        <v>Casos de violencia hacia la mujer según Encuesta Nacional de Violencia Intrafamiliar en Tarapacá, para el periodo 2012-2020.</v>
      </c>
      <c r="U23" s="68" t="e">
        <f>+E23&amp;": "&amp;#REF!</f>
        <v>#REF!</v>
      </c>
      <c r="V23" s="35" t="s">
        <v>13843</v>
      </c>
      <c r="W23" s="21" t="e">
        <f t="shared" ca="1" si="30"/>
        <v>#NAME?</v>
      </c>
      <c r="X23" s="61" t="str">
        <f t="shared" si="22"/>
        <v>CHL</v>
      </c>
      <c r="Y23" s="20" t="s">
        <v>10689</v>
      </c>
      <c r="Z23" s="35" t="str">
        <f t="shared" si="6"/>
        <v>Casos de violencia general 2012-2020 por comuna en la región Tarapacá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252</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56.25" x14ac:dyDescent="0.25">
      <c r="A24" s="52" t="str">
        <f t="shared" si="35"/>
        <v>GR 21|FILT:Región| MUES:Prevalencia|Casos de violencia general 2012-2020|Periodo 2012-2020|</v>
      </c>
      <c r="B24" s="71" t="e">
        <f ca="1">"https://analytics.zoho.com/open-view/2395394000006713110?ZOHO_CRITERIA=%22Femicidios%22.%22Codreg%22%3D"&amp;Estructura!$B$1</f>
        <v>#NAME?</v>
      </c>
      <c r="C24" s="44">
        <v>16</v>
      </c>
      <c r="D24" s="45" t="s">
        <v>13788</v>
      </c>
      <c r="E24" s="51" t="s">
        <v>754</v>
      </c>
      <c r="F24" s="46" t="s">
        <v>13842</v>
      </c>
      <c r="G24" s="39" t="s">
        <v>13761</v>
      </c>
      <c r="H24" s="39"/>
      <c r="I24" s="37"/>
      <c r="J24" s="40" t="s">
        <v>795</v>
      </c>
      <c r="K24" s="74"/>
      <c r="L24" s="53"/>
      <c r="M24" s="36" t="str">
        <f>"Casos de violencia hacia la mujer según Encuesta Nacional de Violencia Intrafamiliar en "&amp;J24&amp;", para el periodo 2012-2020."</f>
        <v>Casos de violencia hacia la mujer según Encuesta Nacional de Violencia Intrafamiliar en Tarapacá, para el periodo 2012-2020.</v>
      </c>
      <c r="N24" s="20" t="str">
        <f t="shared" si="0"/>
        <v>Tarapacá</v>
      </c>
      <c r="O24" s="82" t="s">
        <v>10448</v>
      </c>
      <c r="P24" s="20" t="str">
        <f t="shared" si="8"/>
        <v>Casos</v>
      </c>
      <c r="Q24" s="28">
        <f>+IF($E24="PRODUCTO",VLOOKUP(J24,#REF!,9,0)&amp;"000",IF($E24="CATEGORÍA",VLOOKUP(J24,#REF!,7,0),$Q$1))</f>
        <v>270103001</v>
      </c>
      <c r="R24" s="20" t="str">
        <f t="shared" si="9"/>
        <v>casos</v>
      </c>
      <c r="S24" s="35" t="str">
        <f t="shared" si="31"/>
        <v>Casos de violencia hacia la mujer según Encuesta Nacional de Violencia Intrafamiliar en Tarapacá, para el periodo 2012-2020.</v>
      </c>
      <c r="T24" s="67" t="str">
        <f t="shared" si="4"/>
        <v>Casos de violencia hacia la mujer según Encuesta Nacional de Violencia Intrafamiliar en Tarapacá, para el periodo 2012-2020.</v>
      </c>
      <c r="U24" s="68" t="str">
        <f t="shared" si="5"/>
        <v>Región: Tarapacá</v>
      </c>
      <c r="V24" s="35" t="s">
        <v>13843</v>
      </c>
      <c r="W24" s="21" t="e">
        <f t="shared" ca="1" si="30"/>
        <v>#NAME?</v>
      </c>
      <c r="X24" s="61" t="str">
        <f t="shared" si="22"/>
        <v>CHL</v>
      </c>
      <c r="Y24" s="20" t="s">
        <v>10689</v>
      </c>
      <c r="Z24" s="35" t="str">
        <f t="shared" si="6"/>
        <v>Casos de violencia general 2012-2020 por comuna en la región Tarapacá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252</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56.25" x14ac:dyDescent="0.25">
      <c r="A25" s="52" t="str">
        <f t="shared" ref="A25:A33" si="54">+D25&amp;"|FILT:"&amp;E25&amp;"| MUES:"&amp;G25&amp;"|"&amp;F25&amp;"|"&amp;O25&amp;"|"&amp;H25</f>
        <v>GR 22|FILT:Región| MUES:Periodo|Casos de violencia general 2012-2020|Periodo 2012-2020|</v>
      </c>
      <c r="B25" s="73" t="s">
        <v>13757</v>
      </c>
      <c r="C25" s="44">
        <v>16</v>
      </c>
      <c r="D25" s="45" t="s">
        <v>13789</v>
      </c>
      <c r="E25" s="50" t="s">
        <v>754</v>
      </c>
      <c r="F25" s="46" t="s">
        <v>13842</v>
      </c>
      <c r="G25" s="39" t="s">
        <v>10449</v>
      </c>
      <c r="H25" s="39"/>
      <c r="I25" s="41"/>
      <c r="J25" s="40" t="s">
        <v>795</v>
      </c>
      <c r="K25" s="74"/>
      <c r="L25" s="53"/>
      <c r="M25" s="36" t="str">
        <f>"Casos de violencia hacia la mujer según Encuesta Nacional de Violencia Intrafamiliar en "&amp;J25&amp;", para el periodo 2012-2020."</f>
        <v>Casos de violencia hacia la mujer según Encuesta Nacional de Violencia Intrafamiliar en Tarapacá, para el periodo 2012-2020.</v>
      </c>
      <c r="N25" s="20" t="str">
        <f t="shared" si="0"/>
        <v>Tarapacá</v>
      </c>
      <c r="O25" s="82" t="s">
        <v>10448</v>
      </c>
      <c r="P25" s="20" t="str">
        <f t="shared" si="8"/>
        <v>Casos</v>
      </c>
      <c r="Q25" s="28">
        <f>+IF($E25="PRODUCTO",VLOOKUP(J23,#REF!,9,0)&amp;"000",IF($E25="CATEGORÍA",VLOOKUP(J23,#REF!,7,0),$Q$1))</f>
        <v>270103001</v>
      </c>
      <c r="R25" s="20" t="str">
        <f t="shared" si="9"/>
        <v>casos</v>
      </c>
      <c r="S25" s="35" t="str">
        <f t="shared" si="31"/>
        <v>Casos de violencia hacia la mujer según Encuesta Nacional de Violencia Intrafamiliar en Tarapacá, para el periodo 2012-2020.</v>
      </c>
      <c r="T25" s="67" t="str">
        <f t="shared" si="4"/>
        <v>Casos de violencia hacia la mujer según Encuesta Nacional de Violencia Intrafamiliar en Tarapacá, para el periodo 2012-2020.</v>
      </c>
      <c r="U25" s="68" t="str">
        <f>+E25&amp;": "&amp;J23</f>
        <v>Región: Tarapacá</v>
      </c>
      <c r="V25" s="35" t="s">
        <v>13843</v>
      </c>
      <c r="W25" s="21" t="str">
        <f t="shared" si="30"/>
        <v>https://analytics.zoho.com/open-view/2395394000006706890</v>
      </c>
      <c r="X25" s="61" t="str">
        <f t="shared" si="22"/>
        <v>CHL</v>
      </c>
      <c r="Y25" s="20" t="s">
        <v>10689</v>
      </c>
      <c r="Z25" s="35" t="str">
        <f>+""&amp;F25&amp;" por comuna en la región "&amp;J23&amp;" de acuerdo a los datos publicados por el "&amp;AL25&amp;" de Chile para el "&amp;O25</f>
        <v>Casos de violencia general 2012-2020 por comuna en la región Tarapacá de acuerdo a los datos publicados por el Centro de Estudios y Análisis del Delito de Chile para el Periodo 2012-2020</v>
      </c>
      <c r="AA25" s="64">
        <f t="shared" ref="AA25:AE25" si="55">+AA24</f>
        <v>44357</v>
      </c>
      <c r="AB25" s="61" t="str">
        <f t="shared" si="55"/>
        <v>Español</v>
      </c>
      <c r="AC25" s="61" t="str">
        <f t="shared" si="55"/>
        <v>Paula</v>
      </c>
      <c r="AD25" s="61" t="str">
        <f t="shared" si="55"/>
        <v>No Aplica</v>
      </c>
      <c r="AE25" s="61" t="str">
        <f t="shared" si="55"/>
        <v>No Aplica</v>
      </c>
      <c r="AF25" s="61" t="str">
        <f t="shared" ref="AF25" si="56">+AF24</f>
        <v>No Aplica</v>
      </c>
      <c r="AG25" s="65">
        <f>+VLOOKUP($P25,Parametros[[nombre]:[Columna1]],5,0)</f>
        <v>11</v>
      </c>
      <c r="AH25" s="65">
        <f t="shared" si="24"/>
        <v>1</v>
      </c>
      <c r="AI25" s="65">
        <f>+VLOOKUP($N25,Territorio[[nombre]:[Columna1]],7,0)</f>
        <v>252</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56.25" x14ac:dyDescent="0.25">
      <c r="A26" s="52" t="str">
        <f t="shared" si="54"/>
        <v>GR 23|FILT:Región| MUES:Tipo de Violencia|Casos de violencia general 2012-2020|Periodo 2012-2020|</v>
      </c>
      <c r="B26" s="73" t="s">
        <v>13757</v>
      </c>
      <c r="C26" s="44">
        <v>16</v>
      </c>
      <c r="D26" s="45" t="s">
        <v>13825</v>
      </c>
      <c r="E26" s="50" t="s">
        <v>754</v>
      </c>
      <c r="F26" s="46" t="s">
        <v>13842</v>
      </c>
      <c r="G26" s="39" t="s">
        <v>13824</v>
      </c>
      <c r="H26" s="39"/>
      <c r="I26" s="41"/>
      <c r="J26" s="40" t="s">
        <v>795</v>
      </c>
      <c r="K26" s="74"/>
      <c r="L26" s="53"/>
      <c r="M26" s="36" t="str">
        <f>"Casos de violencia hacia la mujer según Encuesta Nacional de Violencia Intrafamiliar en "&amp;J26&amp;", para el periodo 2012-2020."</f>
        <v>Casos de violencia hacia la mujer según Encuesta Nacional de Violencia Intrafamiliar en Tarapacá, para el periodo 2012-2020.</v>
      </c>
      <c r="N26" s="20" t="str">
        <f t="shared" si="0"/>
        <v>Tarapacá</v>
      </c>
      <c r="O26" s="82" t="s">
        <v>10448</v>
      </c>
      <c r="P26" s="20" t="str">
        <f t="shared" si="8"/>
        <v>Casos</v>
      </c>
      <c r="Q26" s="28">
        <f>+IF($E26="PRODUCTO",VLOOKUP(J24,#REF!,9,0)&amp;"000",IF($E26="CATEGORÍA",VLOOKUP(J24,#REF!,7,0),$Q$1))</f>
        <v>270103001</v>
      </c>
      <c r="R26" s="20" t="str">
        <f t="shared" ref="R26:R28" si="57">R25</f>
        <v>casos</v>
      </c>
      <c r="S26" s="35" t="str">
        <f t="shared" ref="S26:S28" si="58">+M26</f>
        <v>Casos de violencia hacia la mujer según Encuesta Nacional de Violencia Intrafamiliar en Tarapacá, para el periodo 2012-2020.</v>
      </c>
      <c r="T26" s="67" t="str">
        <f t="shared" si="4"/>
        <v>Casos de violencia hacia la mujer según Encuesta Nacional de Violencia Intrafamiliar en Tarapacá, para el periodo 2012-2020.</v>
      </c>
      <c r="U26" s="68" t="str">
        <f t="shared" ref="U26:U28" si="59">+E26&amp;": "&amp;J24</f>
        <v>Región: Tarapacá</v>
      </c>
      <c r="V26" s="35" t="s">
        <v>13843</v>
      </c>
      <c r="W26" s="21" t="str">
        <f t="shared" ref="W26:W28" si="60">HYPERLINK(B26,B26)</f>
        <v>https://analytics.zoho.com/open-view/2395394000006706890</v>
      </c>
      <c r="X26" s="61" t="str">
        <f t="shared" si="22"/>
        <v>CHL</v>
      </c>
      <c r="Y26" s="20" t="s">
        <v>10689</v>
      </c>
      <c r="Z26" s="35" t="str">
        <f t="shared" ref="Z26:Z28" si="61">+""&amp;F26&amp;" por comuna en la región "&amp;J24&amp;" de acuerdo a los datos publicados por el "&amp;AL26&amp;" de Chile para el "&amp;O26</f>
        <v>Casos de violencia general 2012-2020 por comuna en la región Tarapacá de acuerdo a los datos publicados por el Centro de Estudios y Análisis del Delito de Chile para el Periodo 2012-2020</v>
      </c>
      <c r="AA26" s="64">
        <f t="shared" ref="AA26:AF26" si="62">+AA25</f>
        <v>44357</v>
      </c>
      <c r="AB26" s="61" t="str">
        <f t="shared" si="62"/>
        <v>Español</v>
      </c>
      <c r="AC26" s="61" t="str">
        <f t="shared" si="62"/>
        <v>Paula</v>
      </c>
      <c r="AD26" s="61" t="str">
        <f t="shared" si="62"/>
        <v>No Aplica</v>
      </c>
      <c r="AE26" s="61" t="str">
        <f t="shared" si="62"/>
        <v>No Aplica</v>
      </c>
      <c r="AF26" s="61" t="str">
        <f t="shared" si="62"/>
        <v>No Aplica</v>
      </c>
      <c r="AG26" s="65">
        <f>+VLOOKUP($P26,Parametros[[nombre]:[Columna1]],5,0)</f>
        <v>11</v>
      </c>
      <c r="AH26" s="65">
        <f t="shared" si="24"/>
        <v>1</v>
      </c>
      <c r="AI26" s="65">
        <f>+VLOOKUP($N26,Territorio[[nombre]:[Columna1]],7,0)</f>
        <v>252</v>
      </c>
      <c r="AJ26" s="65">
        <f>+VLOOKUP(O26,Temporalidad[[nombre]:[Columna1]],7,0)</f>
        <v>1757</v>
      </c>
      <c r="AK26" s="65">
        <f>+VLOOKUP(LEFT($D26,2),Tipo_Gráfico[[id2]:[Tipo Gráfico]],3,0)</f>
        <v>1</v>
      </c>
      <c r="AL26" s="35" t="str">
        <f t="shared" ref="AL26:AL28" si="63">AL25</f>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4"/>
        <v>GR 24|FILT:Comuna| MUES:Prevalencia|Casos de violencia general 2012-2020|Periodo 2012-2020|</v>
      </c>
      <c r="B27" s="73" t="s">
        <v>13757</v>
      </c>
      <c r="C27" s="38">
        <v>244</v>
      </c>
      <c r="D27" s="45" t="s">
        <v>13826</v>
      </c>
      <c r="E27" s="50" t="s">
        <v>1061</v>
      </c>
      <c r="F27" s="46" t="s">
        <v>13842</v>
      </c>
      <c r="G27" s="39" t="s">
        <v>13761</v>
      </c>
      <c r="H27" s="39"/>
      <c r="I27" s="41"/>
      <c r="J27" s="40" t="s">
        <v>1059</v>
      </c>
      <c r="K27" s="74"/>
      <c r="L27" s="53"/>
      <c r="M27" s="36" t="str">
        <f>"Casos de violencia hacia la mujer según Encuesta Nacional de Violencia Intrafamiliar en "&amp;J27&amp;", para el periodo 2012-2020."</f>
        <v>Casos de violencia hacia la mujer según Encuesta Nacional de Violencia Intrafamiliar en Iquique, para el periodo 2012-2020.</v>
      </c>
      <c r="N27" s="20" t="str">
        <f t="shared" si="0"/>
        <v>Iquique</v>
      </c>
      <c r="O27" s="82" t="s">
        <v>10448</v>
      </c>
      <c r="P27" s="20" t="str">
        <f t="shared" si="8"/>
        <v>Casos</v>
      </c>
      <c r="Q27" s="28">
        <f>+IF($E27="PRODUCTO",VLOOKUP(J25,#REF!,9,0)&amp;"000",IF($E27="CATEGORÍA",VLOOKUP(J25,#REF!,7,0),$Q$1))</f>
        <v>270103001</v>
      </c>
      <c r="R27" s="20" t="str">
        <f t="shared" si="57"/>
        <v>casos</v>
      </c>
      <c r="S27" s="35" t="str">
        <f t="shared" si="58"/>
        <v>Casos de violencia hacia la mujer según Encuesta Nacional de Violencia Intrafamiliar en Iquique, para el periodo 2012-2020.</v>
      </c>
      <c r="T27" s="67" t="str">
        <f t="shared" si="4"/>
        <v>Casos de violencia hacia la mujer según Encuesta Nacional de Violencia Intrafamiliar en Iquique, para el periodo 2012-2020.</v>
      </c>
      <c r="U27" s="68" t="str">
        <f t="shared" si="59"/>
        <v>Comuna: Tarapacá</v>
      </c>
      <c r="V27" s="35" t="s">
        <v>13843</v>
      </c>
      <c r="W27" s="21" t="str">
        <f t="shared" si="60"/>
        <v>https://analytics.zoho.com/open-view/2395394000006706890</v>
      </c>
      <c r="X27" s="61" t="str">
        <f t="shared" si="22"/>
        <v>CHL</v>
      </c>
      <c r="Y27" s="20" t="s">
        <v>10689</v>
      </c>
      <c r="Z27" s="35" t="str">
        <f t="shared" si="61"/>
        <v>Casos de violencia general 2012-2020 por comuna en la región Tarapacá de acuerdo a los datos publicados por el Centro de Estudios y Análisis del Delito de Chile para el Periodo 2012-2020</v>
      </c>
      <c r="AA27" s="64">
        <f t="shared" ref="AA27:AF27" si="64">+AA26</f>
        <v>44357</v>
      </c>
      <c r="AB27" s="61" t="str">
        <f t="shared" si="64"/>
        <v>Español</v>
      </c>
      <c r="AC27" s="61" t="str">
        <f t="shared" si="64"/>
        <v>Paula</v>
      </c>
      <c r="AD27" s="61" t="str">
        <f t="shared" si="64"/>
        <v>No Aplica</v>
      </c>
      <c r="AE27" s="61" t="str">
        <f t="shared" si="64"/>
        <v>No Aplica</v>
      </c>
      <c r="AF27" s="61" t="str">
        <f t="shared" si="64"/>
        <v>No Aplica</v>
      </c>
      <c r="AG27" s="65">
        <f>+VLOOKUP($P27,Parametros[[nombre]:[Columna1]],5,0)</f>
        <v>11</v>
      </c>
      <c r="AH27" s="65">
        <f t="shared" si="24"/>
        <v>1</v>
      </c>
      <c r="AI27" s="65">
        <f>+VLOOKUP($N27,Territorio[[nombre]:[Columna1]],7,0)</f>
        <v>343</v>
      </c>
      <c r="AJ27" s="65">
        <f>+VLOOKUP(O27,Temporalidad[[nombre]:[Columna1]],7,0)</f>
        <v>1757</v>
      </c>
      <c r="AK27" s="65">
        <f>+VLOOKUP(LEFT($D27,2),Tipo_Gráfico[[id2]:[Tipo Gráfico]],3,0)</f>
        <v>1</v>
      </c>
      <c r="AL27" s="35" t="str">
        <f t="shared" si="63"/>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4"/>
        <v>GR 25|FILT:Comuna| MUES:Periodo|Casos de violencia general 2012-2020|Periodo 2012-2020|</v>
      </c>
      <c r="B28" s="73" t="s">
        <v>13757</v>
      </c>
      <c r="C28" s="38">
        <v>244</v>
      </c>
      <c r="D28" s="45" t="s">
        <v>13827</v>
      </c>
      <c r="E28" s="50" t="s">
        <v>1061</v>
      </c>
      <c r="F28" s="46" t="s">
        <v>13842</v>
      </c>
      <c r="G28" s="39" t="s">
        <v>10449</v>
      </c>
      <c r="H28" s="39"/>
      <c r="I28" s="41"/>
      <c r="J28" s="40" t="s">
        <v>1059</v>
      </c>
      <c r="K28" s="74"/>
      <c r="L28" s="53"/>
      <c r="M28" s="36" t="str">
        <f>"Casos de violencia hacia la mujer según Encuesta Nacional de Violencia Intrafamiliar en "&amp;J28&amp;", para el periodo 2012-2020."</f>
        <v>Casos de violencia hacia la mujer según Encuesta Nacional de Violencia Intrafamiliar en Iquique, para el periodo 2012-2020.</v>
      </c>
      <c r="N28" s="20" t="str">
        <f t="shared" si="0"/>
        <v>Iquique</v>
      </c>
      <c r="O28" s="82" t="s">
        <v>10448</v>
      </c>
      <c r="P28" s="20" t="str">
        <f t="shared" si="8"/>
        <v>Casos</v>
      </c>
      <c r="Q28" s="28">
        <f>+IF($E28="PRODUCTO",VLOOKUP(J26,#REF!,9,0)&amp;"000",IF($E28="CATEGORÍA",VLOOKUP(J26,#REF!,7,0),$Q$1))</f>
        <v>270103001</v>
      </c>
      <c r="R28" s="20" t="str">
        <f t="shared" si="57"/>
        <v>casos</v>
      </c>
      <c r="S28" s="35" t="str">
        <f t="shared" si="58"/>
        <v>Casos de violencia hacia la mujer según Encuesta Nacional de Violencia Intrafamiliar en Iquique, para el periodo 2012-2020.</v>
      </c>
      <c r="T28" s="67" t="str">
        <f t="shared" si="4"/>
        <v>Casos de violencia hacia la mujer según Encuesta Nacional de Violencia Intrafamiliar en Iquique, para el periodo 2012-2020.</v>
      </c>
      <c r="U28" s="68" t="str">
        <f t="shared" si="59"/>
        <v>Comuna: Tarapacá</v>
      </c>
      <c r="V28" s="35" t="s">
        <v>13843</v>
      </c>
      <c r="W28" s="21" t="str">
        <f t="shared" si="60"/>
        <v>https://analytics.zoho.com/open-view/2395394000006706890</v>
      </c>
      <c r="X28" s="61" t="str">
        <f t="shared" si="22"/>
        <v>CHL</v>
      </c>
      <c r="Y28" s="20" t="s">
        <v>10689</v>
      </c>
      <c r="Z28" s="35" t="str">
        <f t="shared" si="61"/>
        <v>Casos de violencia general 2012-2020 por comuna en la región Tarapacá de acuerdo a los datos publicados por el Centro de Estudios y Análisis del Delito de Chile para el Periodo 2012-2020</v>
      </c>
      <c r="AA28" s="64">
        <f t="shared" ref="AA28:AF28" si="65">+AA27</f>
        <v>44357</v>
      </c>
      <c r="AB28" s="61" t="str">
        <f t="shared" si="65"/>
        <v>Español</v>
      </c>
      <c r="AC28" s="61" t="str">
        <f t="shared" si="65"/>
        <v>Paula</v>
      </c>
      <c r="AD28" s="61" t="str">
        <f t="shared" si="65"/>
        <v>No Aplica</v>
      </c>
      <c r="AE28" s="61" t="str">
        <f t="shared" si="65"/>
        <v>No Aplica</v>
      </c>
      <c r="AF28" s="61" t="str">
        <f t="shared" si="65"/>
        <v>No Aplica</v>
      </c>
      <c r="AG28" s="65">
        <f>+VLOOKUP($P28,Parametros[[nombre]:[Columna1]],5,0)</f>
        <v>11</v>
      </c>
      <c r="AH28" s="65">
        <f t="shared" si="24"/>
        <v>1</v>
      </c>
      <c r="AI28" s="65">
        <f>+VLOOKUP($N28,Territorio[[nombre]:[Columna1]],7,0)</f>
        <v>343</v>
      </c>
      <c r="AJ28" s="65">
        <f>+VLOOKUP(O28,Temporalidad[[nombre]:[Columna1]],7,0)</f>
        <v>1757</v>
      </c>
      <c r="AK28" s="65">
        <f>+VLOOKUP(LEFT($D28,2),Tipo_Gráfico[[id2]:[Tipo Gráfico]],3,0)</f>
        <v>1</v>
      </c>
      <c r="AL28" s="35" t="str">
        <f t="shared" si="63"/>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4"/>
        <v>GR 26|FILT:Comuna| MUES:Tipo de Violencia|Casos de violencia general 2012-2020|Periodo 2012-2020|</v>
      </c>
      <c r="B29" s="73" t="s">
        <v>13757</v>
      </c>
      <c r="C29" s="38">
        <v>244</v>
      </c>
      <c r="D29" s="45" t="s">
        <v>13828</v>
      </c>
      <c r="E29" s="50" t="s">
        <v>1061</v>
      </c>
      <c r="F29" s="46" t="s">
        <v>13842</v>
      </c>
      <c r="G29" s="39" t="s">
        <v>13824</v>
      </c>
      <c r="H29" s="39"/>
      <c r="I29" s="41"/>
      <c r="J29" s="40" t="s">
        <v>1059</v>
      </c>
      <c r="K29" s="74"/>
      <c r="L29" s="53"/>
      <c r="M29" s="36" t="str">
        <f>"Casos de violencia hacia la mujer según Encuesta Nacional de Violencia Intrafamiliar en "&amp;J29&amp;", para el periodo 2012-2020."</f>
        <v>Casos de violencia hacia la mujer según Encuesta Nacional de Violencia Intrafamiliar en Iquique, para el periodo 2012-2020.</v>
      </c>
      <c r="N29" s="20" t="str">
        <f t="shared" si="0"/>
        <v>Iquique</v>
      </c>
      <c r="O29" s="82" t="s">
        <v>10448</v>
      </c>
      <c r="P29" s="20" t="str">
        <f t="shared" si="8"/>
        <v>Casos</v>
      </c>
      <c r="Q29" s="28">
        <f>+IF($E29="PRODUCTO",VLOOKUP(J27,#REF!,9,0)&amp;"000",IF($E29="CATEGORÍA",VLOOKUP(J27,#REF!,7,0),$Q$1))</f>
        <v>270103001</v>
      </c>
      <c r="R29" s="20" t="str">
        <f t="shared" ref="R29:R31" si="66">R28</f>
        <v>casos</v>
      </c>
      <c r="S29" s="35" t="str">
        <f t="shared" ref="S29:S31" si="67">+M29</f>
        <v>Casos de violencia hacia la mujer según Encuesta Nacional de Violencia Intrafamiliar en Iquique, para el periodo 2012-2020.</v>
      </c>
      <c r="T29" s="67" t="str">
        <f t="shared" si="4"/>
        <v>Casos de violencia hacia la mujer según Encuesta Nacional de Violencia Intrafamiliar en Iquique, para el periodo 2012-2020.</v>
      </c>
      <c r="U29" s="68" t="str">
        <f t="shared" ref="U29:U31" si="68">+E29&amp;": "&amp;J27</f>
        <v>Comuna: Iquique</v>
      </c>
      <c r="V29" s="35" t="s">
        <v>13843</v>
      </c>
      <c r="W29" s="21" t="str">
        <f t="shared" ref="W29:W31" si="69">HYPERLINK(B29,B29)</f>
        <v>https://analytics.zoho.com/open-view/2395394000006706890</v>
      </c>
      <c r="X29" s="61" t="str">
        <f t="shared" si="22"/>
        <v>CHL</v>
      </c>
      <c r="Y29" s="20" t="s">
        <v>10689</v>
      </c>
      <c r="Z29" s="35" t="str">
        <f t="shared" ref="Z29:Z31" si="70">+""&amp;F29&amp;" por comuna en la región "&amp;J27&amp;" de acuerdo a los datos publicados por el "&amp;AL29&amp;" de Chile para el "&amp;O29</f>
        <v>Casos de violencia general 2012-2020 por comuna en la región Iquique de acuerdo a los datos publicados por el Centro de Estudios y Análisis del Delito de Chile para el Periodo 2012-2020</v>
      </c>
      <c r="AA29" s="64">
        <f t="shared" ref="AA29:AF29" si="71">+AA28</f>
        <v>44357</v>
      </c>
      <c r="AB29" s="61" t="str">
        <f t="shared" si="71"/>
        <v>Español</v>
      </c>
      <c r="AC29" s="61" t="str">
        <f t="shared" si="71"/>
        <v>Paula</v>
      </c>
      <c r="AD29" s="61" t="str">
        <f t="shared" si="71"/>
        <v>No Aplica</v>
      </c>
      <c r="AE29" s="61" t="str">
        <f t="shared" si="71"/>
        <v>No Aplica</v>
      </c>
      <c r="AF29" s="61" t="str">
        <f t="shared" si="71"/>
        <v>No Aplica</v>
      </c>
      <c r="AG29" s="65">
        <f>+VLOOKUP($P29,Parametros[[nombre]:[Columna1]],5,0)</f>
        <v>11</v>
      </c>
      <c r="AH29" s="65">
        <f t="shared" si="24"/>
        <v>1</v>
      </c>
      <c r="AI29" s="65">
        <f>+VLOOKUP($N29,Territorio[[nombre]:[Columna1]],7,0)</f>
        <v>343</v>
      </c>
      <c r="AJ29" s="65">
        <f>+VLOOKUP(O29,Temporalidad[[nombre]:[Columna1]],7,0)</f>
        <v>1757</v>
      </c>
      <c r="AK29" s="65">
        <f>+VLOOKUP(LEFT($D29,2),Tipo_Gráfico[[id2]:[Tipo Gráfico]],3,0)</f>
        <v>1</v>
      </c>
      <c r="AL29" s="35" t="str">
        <f t="shared" ref="AL29:AL31" si="72">AL28</f>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67.5" x14ac:dyDescent="0.25">
      <c r="A30" s="52" t="str">
        <f t="shared" si="54"/>
        <v>GR 27|FILT:Prevalencia| MUES:Región|Casos de violencia general 2012-2020|Periodo 2012-2020|</v>
      </c>
      <c r="B30" s="73" t="s">
        <v>13757</v>
      </c>
      <c r="C30" s="38">
        <v>7</v>
      </c>
      <c r="D30" s="45" t="s">
        <v>13829</v>
      </c>
      <c r="E30" s="50" t="s">
        <v>13761</v>
      </c>
      <c r="F30" s="46" t="s">
        <v>13842</v>
      </c>
      <c r="G30" s="39" t="s">
        <v>754</v>
      </c>
      <c r="H30" s="39"/>
      <c r="I30" s="41"/>
      <c r="J30" s="40" t="s">
        <v>13769</v>
      </c>
      <c r="K30" s="74"/>
      <c r="L30" s="53"/>
      <c r="M30" s="36" t="str">
        <f>"Casos de violencia hacia la mujer según Encuesta Nacional de Violencia Intrafamiliar por "&amp;J30&amp;", para el periodo 2012-2020."</f>
        <v>Casos de violencia hacia la mujer según Encuesta Nacional de Violencia Intrafamiliar por Prevalencia Violencia Psicológica General Año, para el periodo 2012-2020.</v>
      </c>
      <c r="N30" s="20" t="str">
        <f t="shared" si="0"/>
        <v>Chile</v>
      </c>
      <c r="O30" s="82" t="s">
        <v>10448</v>
      </c>
      <c r="P30" s="20" t="str">
        <f t="shared" si="8"/>
        <v>Casos</v>
      </c>
      <c r="Q30" s="28">
        <f>+IF($E30="PRODUCTO",VLOOKUP(J28,#REF!,9,0)&amp;"000",IF($E30="CATEGORÍA",VLOOKUP(J28,#REF!,7,0),$Q$1))</f>
        <v>270103001</v>
      </c>
      <c r="R30" s="20" t="str">
        <f t="shared" si="66"/>
        <v>casos</v>
      </c>
      <c r="S30" s="35" t="str">
        <f t="shared" si="67"/>
        <v>Casos de violencia hacia la mujer según Encuesta Nacional de Violencia Intrafamiliar por Prevalencia Violencia Psicológica General Año, para el periodo 2012-2020.</v>
      </c>
      <c r="T30" s="67" t="str">
        <f t="shared" si="4"/>
        <v>Casos de violencia hacia la mujer según Encuesta Nacional de Violencia Intrafamiliar por Prevalencia Violencia Psicológica General Año, para el periodo 2012-2020.</v>
      </c>
      <c r="U30" s="68" t="str">
        <f t="shared" si="68"/>
        <v>Prevalencia: Iquique</v>
      </c>
      <c r="V30" s="35" t="s">
        <v>13843</v>
      </c>
      <c r="W30" s="21" t="str">
        <f t="shared" si="69"/>
        <v>https://analytics.zoho.com/open-view/2395394000006706890</v>
      </c>
      <c r="X30" s="61" t="str">
        <f t="shared" si="22"/>
        <v>CHL</v>
      </c>
      <c r="Y30" s="20" t="s">
        <v>10689</v>
      </c>
      <c r="Z30" s="35" t="str">
        <f t="shared" si="70"/>
        <v>Casos de violencia general 2012-2020 por comuna en la región Iquique de acuerdo a los datos publicados por el Centro de Estudios y Análisis del Delito de Chile para el Periodo 2012-2020</v>
      </c>
      <c r="AA30" s="64">
        <f t="shared" ref="AA30:AF30" si="73">+AA29</f>
        <v>44357</v>
      </c>
      <c r="AB30" s="61" t="str">
        <f t="shared" si="73"/>
        <v>Español</v>
      </c>
      <c r="AC30" s="61" t="str">
        <f t="shared" si="73"/>
        <v>Paula</v>
      </c>
      <c r="AD30" s="61" t="str">
        <f t="shared" si="73"/>
        <v>No Aplica</v>
      </c>
      <c r="AE30" s="61" t="str">
        <f t="shared" si="73"/>
        <v>No Aplica</v>
      </c>
      <c r="AF30" s="61" t="str">
        <f t="shared" si="73"/>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72"/>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67.5" x14ac:dyDescent="0.25">
      <c r="A31" s="52" t="str">
        <f t="shared" si="54"/>
        <v>GR 28|FILT:Prevalencia| MUES:Comuna|Casos de violencia general 2012-2020|Periodo 2012-2020|</v>
      </c>
      <c r="B31" s="73" t="s">
        <v>13757</v>
      </c>
      <c r="C31" s="38">
        <v>7</v>
      </c>
      <c r="D31" s="45" t="s">
        <v>13830</v>
      </c>
      <c r="E31" s="50" t="s">
        <v>13761</v>
      </c>
      <c r="F31" s="46" t="s">
        <v>13842</v>
      </c>
      <c r="G31" s="39" t="s">
        <v>1061</v>
      </c>
      <c r="H31" s="39"/>
      <c r="I31" s="41"/>
      <c r="J31" s="40" t="s">
        <v>13769</v>
      </c>
      <c r="K31" s="74"/>
      <c r="L31" s="53"/>
      <c r="M31" s="36" t="str">
        <f>"Casos de violencia hacia la mujer según Encuesta Nacional de Violencia Intrafamiliar por "&amp;J31&amp;", para el periodo 2012-2020."</f>
        <v>Casos de violencia hacia la mujer según Encuesta Nacional de Violencia Intrafamiliar por Prevalencia Violencia Psicológica General Año, para el periodo 2012-2020.</v>
      </c>
      <c r="N31" s="20" t="str">
        <f t="shared" si="0"/>
        <v>Chile</v>
      </c>
      <c r="O31" s="82" t="s">
        <v>10448</v>
      </c>
      <c r="P31" s="20" t="str">
        <f t="shared" si="8"/>
        <v>Casos</v>
      </c>
      <c r="Q31" s="28">
        <f>+IF($E31="PRODUCTO",VLOOKUP(J29,#REF!,9,0)&amp;"000",IF($E31="CATEGORÍA",VLOOKUP(J29,#REF!,7,0),$Q$1))</f>
        <v>270103001</v>
      </c>
      <c r="R31" s="20" t="str">
        <f t="shared" si="66"/>
        <v>casos</v>
      </c>
      <c r="S31" s="35" t="str">
        <f t="shared" si="67"/>
        <v>Casos de violencia hacia la mujer según Encuesta Nacional de Violencia Intrafamiliar por Prevalencia Violencia Psicológica General Año, para el periodo 2012-2020.</v>
      </c>
      <c r="T31" s="67" t="str">
        <f t="shared" si="4"/>
        <v>Casos de violencia hacia la mujer según Encuesta Nacional de Violencia Intrafamiliar por Prevalencia Violencia Psicológica General Año, para el periodo 2012-2020.</v>
      </c>
      <c r="U31" s="68" t="str">
        <f t="shared" si="68"/>
        <v>Prevalencia: Iquique</v>
      </c>
      <c r="V31" s="35" t="s">
        <v>13843</v>
      </c>
      <c r="W31" s="21" t="str">
        <f t="shared" si="69"/>
        <v>https://analytics.zoho.com/open-view/2395394000006706890</v>
      </c>
      <c r="X31" s="61" t="str">
        <f t="shared" si="22"/>
        <v>CHL</v>
      </c>
      <c r="Y31" s="20" t="s">
        <v>10689</v>
      </c>
      <c r="Z31" s="35" t="str">
        <f t="shared" si="70"/>
        <v>Casos de violencia general 2012-2020 por comuna en la región Iquique de acuerdo a los datos publicados por el Centro de Estudios y Análisis del Delito de Chile para el Periodo 2012-2020</v>
      </c>
      <c r="AA31" s="64">
        <f t="shared" ref="AA31:AF33" si="74">+AA30</f>
        <v>44357</v>
      </c>
      <c r="AB31" s="61" t="str">
        <f t="shared" si="74"/>
        <v>Español</v>
      </c>
      <c r="AC31" s="61" t="str">
        <f t="shared" si="74"/>
        <v>Paula</v>
      </c>
      <c r="AD31" s="61" t="str">
        <f t="shared" si="74"/>
        <v>No Aplica</v>
      </c>
      <c r="AE31" s="61" t="str">
        <f t="shared" si="74"/>
        <v>No Aplica</v>
      </c>
      <c r="AF31" s="61" t="str">
        <f t="shared" si="74"/>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72"/>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67.5" x14ac:dyDescent="0.25">
      <c r="A32" s="52" t="str">
        <f t="shared" si="54"/>
        <v>GR 29|FILT:Prevalencia| MUES:Periodo|Casos de violencia general 2012-2020|Periodo 2012-2020|</v>
      </c>
      <c r="B32" s="73" t="s">
        <v>13757</v>
      </c>
      <c r="C32" s="38">
        <v>7</v>
      </c>
      <c r="D32" s="45" t="s">
        <v>13831</v>
      </c>
      <c r="E32" s="50" t="s">
        <v>13761</v>
      </c>
      <c r="F32" s="46" t="s">
        <v>13842</v>
      </c>
      <c r="G32" s="39" t="s">
        <v>10449</v>
      </c>
      <c r="H32" s="39"/>
      <c r="I32" s="41"/>
      <c r="J32" s="40" t="s">
        <v>13769</v>
      </c>
      <c r="K32" s="74"/>
      <c r="L32" s="53"/>
      <c r="M32" s="36" t="str">
        <f>"Casos de violencia hacia la mujer según Encuesta Nacional de Violencia Intrafamiliar por "&amp;J32&amp;", para el periodo 2012-2020."</f>
        <v>Casos de violencia hacia la mujer según Encuesta Nacional de Violencia Intrafamiliar por Prevalencia Violencia Psicológica General Año, para el periodo 2012-2020.</v>
      </c>
      <c r="N32" s="20" t="str">
        <f t="shared" ref="N32:N33" si="75">IF(E32="Región",J32,IF(E32="Comuna",J32,"Chile"))</f>
        <v>Chile</v>
      </c>
      <c r="O32" s="82" t="s">
        <v>10448</v>
      </c>
      <c r="P32" s="20" t="str">
        <f t="shared" si="8"/>
        <v>Casos</v>
      </c>
      <c r="Q32" s="28">
        <f>+IF($E32="PRODUCTO",VLOOKUP(J30,#REF!,9,0)&amp;"000",IF($E32="CATEGORÍA",VLOOKUP(J30,#REF!,7,0),$Q$1))</f>
        <v>270103001</v>
      </c>
      <c r="R32" s="20" t="str">
        <f t="shared" ref="R32:R49" si="76">R31</f>
        <v>casos</v>
      </c>
      <c r="S32" s="35" t="str">
        <f t="shared" ref="S32:S33" si="77">+M32</f>
        <v>Casos de violencia hacia la mujer según Encuesta Nacional de Violencia Intrafamiliar por Prevalencia Violencia Psicológica General Año, para el periodo 2012-2020.</v>
      </c>
      <c r="T32" s="67" t="str">
        <f t="shared" si="4"/>
        <v>Casos de violencia hacia la mujer según Encuesta Nacional de Violencia Intrafamiliar por Prevalencia Violencia Psicológica General Año, para el periodo 2012-2020.</v>
      </c>
      <c r="U32" s="68" t="str">
        <f t="shared" ref="U32:U33" si="78">+E32&amp;": "&amp;J30</f>
        <v>Prevalencia: Prevalencia Violencia Psicológica General Año</v>
      </c>
      <c r="V32" s="35" t="s">
        <v>13843</v>
      </c>
      <c r="W32" s="21" t="str">
        <f t="shared" ref="W32:W33" si="79">HYPERLINK(B32,B32)</f>
        <v>https://analytics.zoho.com/open-view/2395394000006706890</v>
      </c>
      <c r="X32" s="61" t="str">
        <f t="shared" si="22"/>
        <v>CHL</v>
      </c>
      <c r="Y32" s="20" t="s">
        <v>10689</v>
      </c>
      <c r="Z32" s="35" t="str">
        <f t="shared" ref="Z32:Z33" si="80">+""&amp;F32&amp;" por comuna en la región "&amp;J30&amp;" de acuerdo a los datos publicados por el "&amp;AL32&amp;" de Chile para el "&amp;O32</f>
        <v>Casos de violencia general 2012-2020 por comuna en la región Prevalencia Violencia Psicológica General Año de acuerdo a los datos publicados por el Centro de Estudios y Análisis del Delito de Chile para el Periodo 2012-2020</v>
      </c>
      <c r="AA32" s="64">
        <f t="shared" si="74"/>
        <v>44357</v>
      </c>
      <c r="AB32" s="61" t="str">
        <f t="shared" si="74"/>
        <v>Español</v>
      </c>
      <c r="AC32" s="61" t="str">
        <f t="shared" si="74"/>
        <v>Paula</v>
      </c>
      <c r="AD32" s="61" t="str">
        <f t="shared" si="74"/>
        <v>No Aplica</v>
      </c>
      <c r="AE32" s="61" t="str">
        <f t="shared" si="74"/>
        <v>No Aplica</v>
      </c>
      <c r="AF32" s="61" t="str">
        <f t="shared" si="74"/>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ref="AL32:AL49" si="81">AL31</f>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67.5" x14ac:dyDescent="0.25">
      <c r="A33" s="52" t="str">
        <f t="shared" si="54"/>
        <v>GR 30|FILT:Prevalencia| MUES:Tipo de Violencia|Casos de violencia general 2012-2020|Periodo 2012-2020|</v>
      </c>
      <c r="B33" s="73" t="s">
        <v>13757</v>
      </c>
      <c r="C33" s="38">
        <v>7</v>
      </c>
      <c r="D33" s="45" t="s">
        <v>13832</v>
      </c>
      <c r="E33" s="50" t="s">
        <v>13761</v>
      </c>
      <c r="F33" s="46" t="s">
        <v>13842</v>
      </c>
      <c r="G33" s="39" t="s">
        <v>13824</v>
      </c>
      <c r="H33" s="39"/>
      <c r="I33" s="41"/>
      <c r="J33" s="40" t="s">
        <v>13769</v>
      </c>
      <c r="K33" s="74"/>
      <c r="L33" s="53"/>
      <c r="M33" s="36" t="str">
        <f>"Casos de violencia hacia la mujer según Encuesta Nacional de Violencia Intrafamiliar por "&amp;J33&amp;", para el periodo 2012-2020."</f>
        <v>Casos de violencia hacia la mujer según Encuesta Nacional de Violencia Intrafamiliar por Prevalencia Violencia Psicológica General Año, para el periodo 2012-2020.</v>
      </c>
      <c r="N33" s="20" t="str">
        <f t="shared" si="75"/>
        <v>Chile</v>
      </c>
      <c r="O33" s="82" t="s">
        <v>10448</v>
      </c>
      <c r="P33" s="20" t="str">
        <f t="shared" si="8"/>
        <v>Casos</v>
      </c>
      <c r="Q33" s="28">
        <f>+IF($E33="PRODUCTO",VLOOKUP(J31,#REF!,9,0)&amp;"000",IF($E33="CATEGORÍA",VLOOKUP(J31,#REF!,7,0),$Q$1))</f>
        <v>270103001</v>
      </c>
      <c r="R33" s="20" t="str">
        <f t="shared" si="76"/>
        <v>casos</v>
      </c>
      <c r="S33" s="35" t="str">
        <f t="shared" si="77"/>
        <v>Casos de violencia hacia la mujer según Encuesta Nacional de Violencia Intrafamiliar por Prevalencia Violencia Psicológica General Año, para el periodo 2012-2020.</v>
      </c>
      <c r="T33" s="67" t="str">
        <f t="shared" si="4"/>
        <v>Casos de violencia hacia la mujer según Encuesta Nacional de Violencia Intrafamiliar por Prevalencia Violencia Psicológica General Año, para el periodo 2012-2020.</v>
      </c>
      <c r="U33" s="68" t="str">
        <f t="shared" si="78"/>
        <v>Prevalencia: Prevalencia Violencia Psicológica General Año</v>
      </c>
      <c r="V33" s="35" t="s">
        <v>13843</v>
      </c>
      <c r="W33" s="21" t="str">
        <f t="shared" si="79"/>
        <v>https://analytics.zoho.com/open-view/2395394000006706890</v>
      </c>
      <c r="X33" s="61" t="str">
        <f t="shared" si="22"/>
        <v>CHL</v>
      </c>
      <c r="Y33" s="20" t="s">
        <v>10689</v>
      </c>
      <c r="Z33" s="35" t="str">
        <f t="shared" si="80"/>
        <v>Casos de violencia general 2012-2020 por comuna en la región Prevalencia Violencia Psicológica General Año de acuerdo a los datos publicados por el Centro de Estudios y Análisis del Delito de Chile para el Periodo 2012-2020</v>
      </c>
      <c r="AA33" s="64">
        <f t="shared" si="74"/>
        <v>44357</v>
      </c>
      <c r="AB33" s="61" t="str">
        <f t="shared" si="74"/>
        <v>Español</v>
      </c>
      <c r="AC33" s="61" t="str">
        <f t="shared" si="74"/>
        <v>Paula</v>
      </c>
      <c r="AD33" s="61" t="str">
        <f t="shared" si="74"/>
        <v>No Aplica</v>
      </c>
      <c r="AE33" s="61" t="str">
        <f t="shared" si="74"/>
        <v>No Aplica</v>
      </c>
      <c r="AF33" s="61" t="str">
        <f t="shared" si="74"/>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81"/>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 t="shared" ref="A34:A41" si="82">+D34&amp;"|FILT:"&amp;E34&amp;"| MUES:"&amp;G34&amp;"|"&amp;F34&amp;"|"&amp;O34&amp;"|"&amp;H34</f>
        <v>GR 31|FILT:Periodo| MUES:Región|Casos de violencia general 2012-2020|Periodo 2012-2020|</v>
      </c>
      <c r="B34" s="73" t="s">
        <v>13757</v>
      </c>
      <c r="C34" s="44">
        <v>2</v>
      </c>
      <c r="D34" s="45" t="s">
        <v>13833</v>
      </c>
      <c r="E34" s="50" t="s">
        <v>10449</v>
      </c>
      <c r="F34" s="46" t="s">
        <v>13842</v>
      </c>
      <c r="G34" s="46" t="s">
        <v>754</v>
      </c>
      <c r="H34" s="39"/>
      <c r="I34" s="41"/>
      <c r="J34" t="s">
        <v>8278</v>
      </c>
      <c r="K34" s="74"/>
      <c r="L34" s="53"/>
      <c r="M34" s="36" t="str">
        <f>"Casos de violencia hacia la mujer según Encuesta Nacional de Violencia Intrafamiliar con "&amp;J34&amp;" como indicador de periodo, para el año 2020."</f>
        <v>Casos de violencia hacia la mujer según Encuesta Nacional de Violencia Intrafamiliar con Año como indicador de periodo, para el año 2020.</v>
      </c>
      <c r="N34" s="20" t="str">
        <f t="shared" ref="N34:N41" si="83">IF(E34="Región",J34,IF(E34="Comuna",J34,"Chile"))</f>
        <v>Chile</v>
      </c>
      <c r="O34" s="82" t="s">
        <v>10448</v>
      </c>
      <c r="P34" s="20" t="str">
        <f t="shared" si="8"/>
        <v>Casos</v>
      </c>
      <c r="Q34" s="28">
        <f>+IF($E34="PRODUCTO",VLOOKUP(J32,#REF!,9,0)&amp;"000",IF($E34="CATEGORÍA",VLOOKUP(J32,#REF!,7,0),$Q$1))</f>
        <v>270103001</v>
      </c>
      <c r="R34" s="20" t="str">
        <f t="shared" si="76"/>
        <v>casos</v>
      </c>
      <c r="S34" s="35" t="str">
        <f t="shared" ref="S34:S41" si="84">+M34</f>
        <v>Casos de violencia hacia la mujer según Encuesta Nacional de Violencia Intrafamiliar con Año como indicador de periodo, para el año 2020.</v>
      </c>
      <c r="T34" s="67" t="str">
        <f t="shared" ref="T34:T41" si="85">+S34</f>
        <v>Casos de violencia hacia la mujer según Encuesta Nacional de Violencia Intrafamiliar con Año como indicador de periodo, para el año 2020.</v>
      </c>
      <c r="U34" s="68" t="str">
        <f t="shared" ref="U34:U41" si="86">+E34&amp;": "&amp;J32</f>
        <v>Periodo: Prevalencia Violencia Psicológica General Año</v>
      </c>
      <c r="V34" s="35" t="s">
        <v>13843</v>
      </c>
      <c r="W34" s="21" t="str">
        <f t="shared" ref="W34:W41" si="87">HYPERLINK(B34,B34)</f>
        <v>https://analytics.zoho.com/open-view/2395394000006706890</v>
      </c>
      <c r="X34" s="61" t="str">
        <f t="shared" si="22"/>
        <v>CHL</v>
      </c>
      <c r="Y34" s="20" t="s">
        <v>10689</v>
      </c>
      <c r="Z34" s="35" t="str">
        <f t="shared" ref="Z34:Z41" si="88">+""&amp;F34&amp;" por comuna en la región "&amp;J32&amp;" de acuerdo a los datos publicados por el "&amp;AL34&amp;" de Chile para el "&amp;O34</f>
        <v>Casos de violencia general 2012-2020 por comuna en la región Prevalencia Violencia Psicológica General Año de acuerdo a los datos publicados por el Centro de Estudios y Análisis del Delito de Chile para el Periodo 2012-2020</v>
      </c>
      <c r="AA34" s="64">
        <f t="shared" ref="AA34:AF34" si="89">+AA33</f>
        <v>44357</v>
      </c>
      <c r="AB34" s="61" t="str">
        <f t="shared" si="89"/>
        <v>Español</v>
      </c>
      <c r="AC34" s="61" t="str">
        <f t="shared" si="89"/>
        <v>Paula</v>
      </c>
      <c r="AD34" s="61" t="str">
        <f t="shared" si="89"/>
        <v>No Aplica</v>
      </c>
      <c r="AE34" s="61" t="str">
        <f t="shared" si="89"/>
        <v>No Aplica</v>
      </c>
      <c r="AF34" s="61" t="str">
        <f t="shared" si="89"/>
        <v>No Aplica</v>
      </c>
      <c r="AG34" s="65">
        <f>+VLOOKUP($P34,Parametros[[nombre]:[Columna1]],5,0)</f>
        <v>11</v>
      </c>
      <c r="AH34" s="65">
        <f t="shared" si="24"/>
        <v>1</v>
      </c>
      <c r="AI34" s="65">
        <f>+VLOOKUP($N34,Territorio[[nombre]:[Columna1]],7,0)</f>
        <v>38</v>
      </c>
      <c r="AJ34" s="65">
        <f>+VLOOKUP(O34,Temporalidad[[nombre]:[Columna1]],7,0)</f>
        <v>1757</v>
      </c>
      <c r="AK34" s="65">
        <f>+VLOOKUP(LEFT($D34,2),Tipo_Gráfico[[id2]:[Tipo Gráfico]],3,0)</f>
        <v>1</v>
      </c>
      <c r="AL34" s="35" t="str">
        <f t="shared" si="81"/>
        <v>Centro de Estudios y Análisis del Delito</v>
      </c>
      <c r="AM34" s="61" t="str">
        <f t="shared" si="25"/>
        <v>No Aplica</v>
      </c>
      <c r="AN34" s="61" t="str">
        <f t="shared" si="26"/>
        <v>No Aplica</v>
      </c>
      <c r="AO34" s="61" t="str">
        <f t="shared" si="27"/>
        <v>No Aplica</v>
      </c>
      <c r="AP34" s="66">
        <f>VLOOKUP($AC34,Responsables[],3,0)</f>
        <v>7</v>
      </c>
      <c r="AQ34" s="66">
        <f>VLOOKUP($R34,unidad_medida[[#All],[nombre]:[Columna1]],5,0)</f>
        <v>73</v>
      </c>
    </row>
    <row r="35" spans="1:43" ht="56.25" x14ac:dyDescent="0.25">
      <c r="A35" s="52" t="str">
        <f t="shared" si="82"/>
        <v>GR 32|FILT:Periodo| MUES:Comuna|Casos de violencia general 2012-2020|Periodo 2012-2020|</v>
      </c>
      <c r="B35" s="73" t="s">
        <v>13757</v>
      </c>
      <c r="C35" s="38">
        <v>2</v>
      </c>
      <c r="D35" s="45" t="s">
        <v>13834</v>
      </c>
      <c r="E35" s="50" t="s">
        <v>10449</v>
      </c>
      <c r="F35" s="46" t="s">
        <v>13842</v>
      </c>
      <c r="G35" s="39" t="s">
        <v>1061</v>
      </c>
      <c r="H35" s="39"/>
      <c r="I35" s="41"/>
      <c r="J35" t="s">
        <v>8278</v>
      </c>
      <c r="K35" s="74"/>
      <c r="L35" s="53"/>
      <c r="M35" s="36" t="str">
        <f>"Casos de violencia hacia la mujer según Encuesta Nacional de Violencia Intrafamiliar con "&amp;J35&amp;" como indicador de periodo, para el periodo 2012-2020."</f>
        <v>Casos de violencia hacia la mujer según Encuesta Nacional de Violencia Intrafamiliar con Año como indicador de periodo, para el periodo 2012-2020.</v>
      </c>
      <c r="N35" s="20" t="str">
        <f t="shared" si="83"/>
        <v>Chile</v>
      </c>
      <c r="O35" s="82" t="s">
        <v>10448</v>
      </c>
      <c r="P35" s="20" t="str">
        <f t="shared" si="8"/>
        <v>Casos</v>
      </c>
      <c r="Q35" s="28">
        <f>+IF($E35="PRODUCTO",VLOOKUP(J33,#REF!,9,0)&amp;"000",IF($E35="CATEGORÍA",VLOOKUP(J33,#REF!,7,0),$Q$1))</f>
        <v>270103001</v>
      </c>
      <c r="R35" s="20" t="str">
        <f t="shared" si="76"/>
        <v>casos</v>
      </c>
      <c r="S35" s="35" t="str">
        <f t="shared" si="84"/>
        <v>Casos de violencia hacia la mujer según Encuesta Nacional de Violencia Intrafamiliar con Año como indicador de periodo, para el periodo 2012-2020.</v>
      </c>
      <c r="T35" s="67" t="str">
        <f t="shared" si="85"/>
        <v>Casos de violencia hacia la mujer según Encuesta Nacional de Violencia Intrafamiliar con Año como indicador de periodo, para el periodo 2012-2020.</v>
      </c>
      <c r="U35" s="68" t="str">
        <f t="shared" si="86"/>
        <v>Periodo: Prevalencia Violencia Psicológica General Año</v>
      </c>
      <c r="V35" s="35" t="s">
        <v>13843</v>
      </c>
      <c r="W35" s="21" t="str">
        <f t="shared" si="87"/>
        <v>https://analytics.zoho.com/open-view/2395394000006706890</v>
      </c>
      <c r="X35" s="61" t="str">
        <f t="shared" si="22"/>
        <v>CHL</v>
      </c>
      <c r="Y35" s="20" t="s">
        <v>10689</v>
      </c>
      <c r="Z35" s="35" t="str">
        <f t="shared" si="88"/>
        <v>Casos de violencia general 2012-2020 por comuna en la región Prevalencia Violencia Psicológica General Año de acuerdo a los datos publicados por el Centro de Estudios y Análisis del Delito de Chile para el Periodo 2012-2020</v>
      </c>
      <c r="AA35" s="64">
        <f t="shared" ref="AA35:AF35" si="90">+AA34</f>
        <v>44357</v>
      </c>
      <c r="AB35" s="61" t="str">
        <f t="shared" si="90"/>
        <v>Español</v>
      </c>
      <c r="AC35" s="61" t="str">
        <f t="shared" si="90"/>
        <v>Paula</v>
      </c>
      <c r="AD35" s="61" t="str">
        <f t="shared" si="90"/>
        <v>No Aplica</v>
      </c>
      <c r="AE35" s="61" t="str">
        <f t="shared" si="90"/>
        <v>No Aplica</v>
      </c>
      <c r="AF35" s="61" t="str">
        <f t="shared" si="90"/>
        <v>No Aplica</v>
      </c>
      <c r="AG35" s="65">
        <f>+VLOOKUP($P35,Parametros[[nombre]:[Columna1]],5,0)</f>
        <v>11</v>
      </c>
      <c r="AH35" s="65">
        <f t="shared" si="24"/>
        <v>1</v>
      </c>
      <c r="AI35" s="65">
        <f>+VLOOKUP($N35,Territorio[[nombre]:[Columna1]],7,0)</f>
        <v>38</v>
      </c>
      <c r="AJ35" s="65">
        <f>+VLOOKUP(O35,Temporalidad[[nombre]:[Columna1]],7,0)</f>
        <v>1757</v>
      </c>
      <c r="AK35" s="65">
        <f>+VLOOKUP(LEFT($D35,2),Tipo_Gráfico[[id2]:[Tipo Gráfico]],3,0)</f>
        <v>1</v>
      </c>
      <c r="AL35" s="35" t="str">
        <f t="shared" si="81"/>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56.25" x14ac:dyDescent="0.25">
      <c r="A36" s="52" t="str">
        <f t="shared" si="82"/>
        <v>GR 33|FILT:Periodo| MUES:Prevalencia|Casos de violencia general 2012-2020|Periodo 2012-2020|</v>
      </c>
      <c r="B36" s="73" t="s">
        <v>13757</v>
      </c>
      <c r="C36" s="38">
        <v>2</v>
      </c>
      <c r="D36" s="45" t="s">
        <v>13835</v>
      </c>
      <c r="E36" s="50" t="s">
        <v>10449</v>
      </c>
      <c r="F36" s="46" t="s">
        <v>13842</v>
      </c>
      <c r="G36" s="39" t="s">
        <v>13761</v>
      </c>
      <c r="H36" s="39"/>
      <c r="I36" s="41"/>
      <c r="J36" t="s">
        <v>8278</v>
      </c>
      <c r="K36" s="74"/>
      <c r="L36" s="53"/>
      <c r="M36" s="36" t="str">
        <f>"Casos de violencia hacia la mujer según Encuesta Nacional de Violencia Intrafamiliar con "&amp;J36&amp;" como indicador de periodo, para el periodo 2012-2020."</f>
        <v>Casos de violencia hacia la mujer según Encuesta Nacional de Violencia Intrafamiliar con Año como indicador de periodo, para el periodo 2012-2020.</v>
      </c>
      <c r="N36" s="20" t="str">
        <f t="shared" si="83"/>
        <v>Chile</v>
      </c>
      <c r="O36" s="82" t="s">
        <v>10448</v>
      </c>
      <c r="P36" s="20" t="str">
        <f t="shared" si="8"/>
        <v>Casos</v>
      </c>
      <c r="Q36" s="28">
        <f>+IF($E36="PRODUCTO",VLOOKUP(J34,#REF!,9,0)&amp;"000",IF($E36="CATEGORÍA",VLOOKUP(J34,#REF!,7,0),$Q$1))</f>
        <v>270103001</v>
      </c>
      <c r="R36" s="20" t="str">
        <f t="shared" si="76"/>
        <v>casos</v>
      </c>
      <c r="S36" s="35" t="str">
        <f t="shared" si="84"/>
        <v>Casos de violencia hacia la mujer según Encuesta Nacional de Violencia Intrafamiliar con Año como indicador de periodo, para el periodo 2012-2020.</v>
      </c>
      <c r="T36" s="67" t="str">
        <f t="shared" si="85"/>
        <v>Casos de violencia hacia la mujer según Encuesta Nacional de Violencia Intrafamiliar con Año como indicador de periodo, para el periodo 2012-2020.</v>
      </c>
      <c r="U36" s="68" t="str">
        <f t="shared" si="86"/>
        <v>Periodo: Año</v>
      </c>
      <c r="V36" s="35" t="s">
        <v>13843</v>
      </c>
      <c r="W36" s="21" t="str">
        <f t="shared" si="87"/>
        <v>https://analytics.zoho.com/open-view/2395394000006706890</v>
      </c>
      <c r="X36" s="61" t="str">
        <f t="shared" si="22"/>
        <v>CHL</v>
      </c>
      <c r="Y36" s="20" t="s">
        <v>10689</v>
      </c>
      <c r="Z36" s="35" t="str">
        <f t="shared" si="88"/>
        <v>Casos de violencia general 2012-2020 por comuna en la región Año de acuerdo a los datos publicados por el Centro de Estudios y Análisis del Delito de Chile para el Periodo 2012-2020</v>
      </c>
      <c r="AA36" s="64">
        <f t="shared" ref="AA36:AF36" si="91">+AA35</f>
        <v>44357</v>
      </c>
      <c r="AB36" s="61" t="str">
        <f t="shared" si="91"/>
        <v>Español</v>
      </c>
      <c r="AC36" s="61" t="str">
        <f t="shared" si="91"/>
        <v>Paula</v>
      </c>
      <c r="AD36" s="61" t="str">
        <f t="shared" si="91"/>
        <v>No Aplica</v>
      </c>
      <c r="AE36" s="61" t="str">
        <f t="shared" si="91"/>
        <v>No Aplica</v>
      </c>
      <c r="AF36" s="61" t="str">
        <f t="shared" si="91"/>
        <v>No Aplica</v>
      </c>
      <c r="AG36" s="65">
        <f>+VLOOKUP($P36,Parametros[[nombre]:[Columna1]],5,0)</f>
        <v>11</v>
      </c>
      <c r="AH36" s="65">
        <f t="shared" si="24"/>
        <v>1</v>
      </c>
      <c r="AI36" s="65">
        <f>+VLOOKUP($N36,Territorio[[nombre]:[Columna1]],7,0)</f>
        <v>38</v>
      </c>
      <c r="AJ36" s="65">
        <f>+VLOOKUP(O36,Temporalidad[[nombre]:[Columna1]],7,0)</f>
        <v>1757</v>
      </c>
      <c r="AK36" s="65">
        <f>+VLOOKUP(LEFT($D36,2),Tipo_Gráfico[[id2]:[Tipo Gráfico]],3,0)</f>
        <v>1</v>
      </c>
      <c r="AL36" s="35" t="str">
        <f t="shared" si="81"/>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56.25" x14ac:dyDescent="0.25">
      <c r="A37" s="52" t="str">
        <f t="shared" si="82"/>
        <v>GR 34|FILT:Periodo| MUES:Tipo de Violencia|Casos de violencia general 2012-2020|Periodo 2012-2020|</v>
      </c>
      <c r="B37" s="73" t="s">
        <v>13757</v>
      </c>
      <c r="C37" s="38">
        <v>2</v>
      </c>
      <c r="D37" s="45" t="s">
        <v>13836</v>
      </c>
      <c r="E37" s="50" t="s">
        <v>10449</v>
      </c>
      <c r="F37" s="46" t="s">
        <v>13842</v>
      </c>
      <c r="G37" s="39" t="s">
        <v>13824</v>
      </c>
      <c r="H37" s="39"/>
      <c r="I37" s="41"/>
      <c r="J37" t="s">
        <v>8278</v>
      </c>
      <c r="K37" s="74"/>
      <c r="L37" s="53"/>
      <c r="M37" s="36" t="str">
        <f>"Casos de violencia hacia la mujer según Encuesta Nacional de Violencia Intrafamiliar con "&amp;J37&amp;" como indicador de periodo, para el periodo 2012-2020."</f>
        <v>Casos de violencia hacia la mujer según Encuesta Nacional de Violencia Intrafamiliar con Año como indicador de periodo, para el periodo 2012-2020.</v>
      </c>
      <c r="N37" s="20" t="str">
        <f t="shared" si="83"/>
        <v>Chile</v>
      </c>
      <c r="O37" s="82" t="s">
        <v>10448</v>
      </c>
      <c r="P37" s="20" t="str">
        <f t="shared" si="8"/>
        <v>Casos</v>
      </c>
      <c r="Q37" s="28">
        <f>+IF($E37="PRODUCTO",VLOOKUP(J35,#REF!,9,0)&amp;"000",IF($E37="CATEGORÍA",VLOOKUP(J35,#REF!,7,0),$Q$1))</f>
        <v>270103001</v>
      </c>
      <c r="R37" s="20" t="str">
        <f t="shared" si="76"/>
        <v>casos</v>
      </c>
      <c r="S37" s="35" t="str">
        <f t="shared" si="84"/>
        <v>Casos de violencia hacia la mujer según Encuesta Nacional de Violencia Intrafamiliar con Año como indicador de periodo, para el periodo 2012-2020.</v>
      </c>
      <c r="T37" s="67" t="str">
        <f t="shared" si="85"/>
        <v>Casos de violencia hacia la mujer según Encuesta Nacional de Violencia Intrafamiliar con Año como indicador de periodo, para el periodo 2012-2020.</v>
      </c>
      <c r="U37" s="68" t="str">
        <f t="shared" si="86"/>
        <v>Periodo: Año</v>
      </c>
      <c r="V37" s="35" t="s">
        <v>13843</v>
      </c>
      <c r="W37" s="21" t="str">
        <f t="shared" si="87"/>
        <v>https://analytics.zoho.com/open-view/2395394000006706890</v>
      </c>
      <c r="X37" s="61" t="str">
        <f t="shared" si="22"/>
        <v>CHL</v>
      </c>
      <c r="Y37" s="20" t="s">
        <v>10689</v>
      </c>
      <c r="Z37" s="35" t="str">
        <f t="shared" si="88"/>
        <v>Casos de violencia general 2012-2020 por comuna en la región Año de acuerdo a los datos publicados por el Centro de Estudios y Análisis del Delito de Chile para el Periodo 2012-2020</v>
      </c>
      <c r="AA37" s="64">
        <f t="shared" ref="AA37:AF37" si="92">+AA36</f>
        <v>44357</v>
      </c>
      <c r="AB37" s="61" t="str">
        <f t="shared" si="92"/>
        <v>Español</v>
      </c>
      <c r="AC37" s="61" t="str">
        <f t="shared" si="92"/>
        <v>Paula</v>
      </c>
      <c r="AD37" s="61" t="str">
        <f t="shared" si="92"/>
        <v>No Aplica</v>
      </c>
      <c r="AE37" s="61" t="str">
        <f t="shared" si="92"/>
        <v>No Aplica</v>
      </c>
      <c r="AF37" s="61" t="str">
        <f t="shared" si="92"/>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1</v>
      </c>
      <c r="AL37" s="35" t="str">
        <f t="shared" si="81"/>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si="82"/>
        <v>GR 35|FILT:Tipo de Violencia| MUES:Región|Casos de violencia general 2012-2020|Periodo 2012-2020|</v>
      </c>
      <c r="B38" s="73" t="s">
        <v>13757</v>
      </c>
      <c r="C38" s="38">
        <v>3</v>
      </c>
      <c r="D38" s="45" t="s">
        <v>13837</v>
      </c>
      <c r="E38" s="50" t="s">
        <v>13824</v>
      </c>
      <c r="F38" s="46" t="s">
        <v>13842</v>
      </c>
      <c r="G38" s="39" t="s">
        <v>754</v>
      </c>
      <c r="H38" s="39"/>
      <c r="I38" s="41"/>
      <c r="J38" t="s">
        <v>13801</v>
      </c>
      <c r="K38" s="74"/>
      <c r="L38" s="53"/>
      <c r="M38" s="36" t="str">
        <f>"Casos de violencia hacia la mujer según Encuesta Nacional de Violencia Intrafamiliar por "&amp;J38&amp;", para el periodo 2012-2020."</f>
        <v>Casos de violencia hacia la mujer según Encuesta Nacional de Violencia Intrafamiliar por Violencia física, para el periodo 2012-2020.</v>
      </c>
      <c r="N38" s="20" t="str">
        <f t="shared" si="83"/>
        <v>Chile</v>
      </c>
      <c r="O38" s="82" t="s">
        <v>10448</v>
      </c>
      <c r="P38" s="20" t="str">
        <f t="shared" si="8"/>
        <v>Casos</v>
      </c>
      <c r="Q38" s="28">
        <f>+IF($E38="PRODUCTO",VLOOKUP(J36,#REF!,9,0)&amp;"000",IF($E38="CATEGORÍA",VLOOKUP(J36,#REF!,7,0),$Q$1))</f>
        <v>270103001</v>
      </c>
      <c r="R38" s="20" t="str">
        <f t="shared" si="76"/>
        <v>casos</v>
      </c>
      <c r="S38" s="35" t="str">
        <f t="shared" si="84"/>
        <v>Casos de violencia hacia la mujer según Encuesta Nacional de Violencia Intrafamiliar por Violencia física, para el periodo 2012-2020.</v>
      </c>
      <c r="T38" s="67" t="str">
        <f t="shared" si="85"/>
        <v>Casos de violencia hacia la mujer según Encuesta Nacional de Violencia Intrafamiliar por Violencia física, para el periodo 2012-2020.</v>
      </c>
      <c r="U38" s="68" t="str">
        <f t="shared" si="86"/>
        <v>Tipo de Violencia: Año</v>
      </c>
      <c r="V38" s="35" t="s">
        <v>13843</v>
      </c>
      <c r="W38" s="21" t="str">
        <f t="shared" si="87"/>
        <v>https://analytics.zoho.com/open-view/2395394000006706890</v>
      </c>
      <c r="X38" s="61" t="str">
        <f t="shared" si="22"/>
        <v>CHL</v>
      </c>
      <c r="Y38" s="20" t="s">
        <v>10689</v>
      </c>
      <c r="Z38" s="35" t="str">
        <f t="shared" si="88"/>
        <v>Casos de violencia general 2012-2020 por comuna en la región Año de acuerdo a los datos publicados por el Centro de Estudios y Análisis del Delito de Chile para el Periodo 2012-2020</v>
      </c>
      <c r="AA38" s="64">
        <f t="shared" ref="AA38:AF38" si="93">+AA37</f>
        <v>44357</v>
      </c>
      <c r="AB38" s="61" t="str">
        <f t="shared" si="93"/>
        <v>Español</v>
      </c>
      <c r="AC38" s="61" t="str">
        <f t="shared" si="93"/>
        <v>Paula</v>
      </c>
      <c r="AD38" s="61" t="str">
        <f t="shared" si="93"/>
        <v>No Aplica</v>
      </c>
      <c r="AE38" s="61" t="str">
        <f t="shared" si="93"/>
        <v>No Aplica</v>
      </c>
      <c r="AF38" s="61" t="str">
        <f t="shared" si="93"/>
        <v>No Aplica</v>
      </c>
      <c r="AG38" s="65">
        <f>+VLOOKUP($P38,Parametros[[nombre]:[Columna1]],5,0)</f>
        <v>11</v>
      </c>
      <c r="AH38" s="65">
        <f t="shared" si="24"/>
        <v>1</v>
      </c>
      <c r="AI38" s="65">
        <f>+VLOOKUP($N38,Territorio[[nombre]:[Columna1]],7,0)</f>
        <v>38</v>
      </c>
      <c r="AJ38" s="65">
        <f>+VLOOKUP(O38,Temporalidad[[nombre]:[Columna1]],7,0)</f>
        <v>1757</v>
      </c>
      <c r="AK38" s="65">
        <f>+VLOOKUP(LEFT($D38,2),Tipo_Gráfico[[id2]:[Tipo Gráfico]],3,0)</f>
        <v>1</v>
      </c>
      <c r="AL38" s="35" t="str">
        <f t="shared" si="81"/>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82"/>
        <v>GR 36|FILT:Tipo de Violencia| MUES:Comuna|Casos de violencia general 2012-2020|Periodo 2012-2020|</v>
      </c>
      <c r="B39" s="73" t="s">
        <v>13757</v>
      </c>
      <c r="C39" s="38">
        <v>3</v>
      </c>
      <c r="D39" s="45" t="s">
        <v>13838</v>
      </c>
      <c r="E39" s="50" t="s">
        <v>13824</v>
      </c>
      <c r="F39" s="46" t="s">
        <v>13842</v>
      </c>
      <c r="G39" s="39" t="s">
        <v>1061</v>
      </c>
      <c r="H39" s="39"/>
      <c r="I39" s="41"/>
      <c r="J39" t="s">
        <v>13801</v>
      </c>
      <c r="K39" s="74"/>
      <c r="L39" s="53"/>
      <c r="M39" s="36" t="str">
        <f>"Casos de violencia hacia la mujer según Encuesta Nacional de Violencia Intrafamiliar por "&amp;J39&amp;", para el periodo 2012-2020."</f>
        <v>Casos de violencia hacia la mujer según Encuesta Nacional de Violencia Intrafamiliar por Violencia física, para el periodo 2012-2020.</v>
      </c>
      <c r="N39" s="20" t="str">
        <f t="shared" si="83"/>
        <v>Chile</v>
      </c>
      <c r="O39" s="82" t="s">
        <v>10448</v>
      </c>
      <c r="P39" s="20" t="str">
        <f t="shared" si="8"/>
        <v>Casos</v>
      </c>
      <c r="Q39" s="28">
        <f>+IF($E39="PRODUCTO",VLOOKUP(J37,#REF!,9,0)&amp;"000",IF($E39="CATEGORÍA",VLOOKUP(J37,#REF!,7,0),$Q$1))</f>
        <v>270103001</v>
      </c>
      <c r="R39" s="20" t="str">
        <f t="shared" si="76"/>
        <v>casos</v>
      </c>
      <c r="S39" s="35" t="str">
        <f t="shared" si="84"/>
        <v>Casos de violencia hacia la mujer según Encuesta Nacional de Violencia Intrafamiliar por Violencia física, para el periodo 2012-2020.</v>
      </c>
      <c r="T39" s="67" t="str">
        <f t="shared" si="85"/>
        <v>Casos de violencia hacia la mujer según Encuesta Nacional de Violencia Intrafamiliar por Violencia física, para el periodo 2012-2020.</v>
      </c>
      <c r="U39" s="68" t="str">
        <f t="shared" si="86"/>
        <v>Tipo de Violencia: Año</v>
      </c>
      <c r="V39" s="35" t="s">
        <v>13843</v>
      </c>
      <c r="W39" s="21" t="str">
        <f t="shared" si="87"/>
        <v>https://analytics.zoho.com/open-view/2395394000006706890</v>
      </c>
      <c r="X39" s="61" t="str">
        <f t="shared" si="22"/>
        <v>CHL</v>
      </c>
      <c r="Y39" s="20" t="s">
        <v>10689</v>
      </c>
      <c r="Z39" s="35" t="str">
        <f t="shared" si="88"/>
        <v>Casos de violencia general 2012-2020 por comuna en la región Año de acuerdo a los datos publicados por el Centro de Estudios y Análisis del Delito de Chile para el Periodo 2012-2020</v>
      </c>
      <c r="AA39" s="64">
        <f t="shared" ref="AA39:AF39" si="94">+AA38</f>
        <v>44357</v>
      </c>
      <c r="AB39" s="61" t="str">
        <f t="shared" si="94"/>
        <v>Español</v>
      </c>
      <c r="AC39" s="61" t="str">
        <f t="shared" si="94"/>
        <v>Paula</v>
      </c>
      <c r="AD39" s="61" t="str">
        <f t="shared" si="94"/>
        <v>No Aplica</v>
      </c>
      <c r="AE39" s="61" t="str">
        <f t="shared" si="94"/>
        <v>No Aplica</v>
      </c>
      <c r="AF39" s="61" t="str">
        <f t="shared" si="94"/>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1</v>
      </c>
      <c r="AL39" s="35" t="str">
        <f t="shared" si="81"/>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ht="56.25" x14ac:dyDescent="0.25">
      <c r="A40" s="52" t="str">
        <f t="shared" si="82"/>
        <v>GR 37|FILT:Tipo de Violencia| MUES:Prevalencia|Casos de violencia general 2012-2020|Periodo 2012-2020|</v>
      </c>
      <c r="B40" s="73" t="s">
        <v>13757</v>
      </c>
      <c r="C40" s="38">
        <v>3</v>
      </c>
      <c r="D40" s="45" t="s">
        <v>13839</v>
      </c>
      <c r="E40" s="50" t="s">
        <v>13824</v>
      </c>
      <c r="F40" s="46" t="s">
        <v>13842</v>
      </c>
      <c r="G40" s="39" t="s">
        <v>13761</v>
      </c>
      <c r="H40" s="39"/>
      <c r="I40" s="41"/>
      <c r="J40" t="s">
        <v>13801</v>
      </c>
      <c r="K40" s="74"/>
      <c r="L40" s="53"/>
      <c r="M40" s="36" t="str">
        <f>"Casos de violencia hacia la mujer según Encuesta Nacional de Violencia Intrafamiliar por "&amp;J40&amp;", para el periodo 2012-2020."</f>
        <v>Casos de violencia hacia la mujer según Encuesta Nacional de Violencia Intrafamiliar por Violencia física, para el periodo 2012-2020.</v>
      </c>
      <c r="N40" s="20" t="str">
        <f t="shared" si="83"/>
        <v>Chile</v>
      </c>
      <c r="O40" s="82" t="s">
        <v>10448</v>
      </c>
      <c r="P40" s="20" t="str">
        <f t="shared" si="8"/>
        <v>Casos</v>
      </c>
      <c r="Q40" s="28">
        <f>+IF($E40="PRODUCTO",VLOOKUP(J38,#REF!,9,0)&amp;"000",IF($E40="CATEGORÍA",VLOOKUP(J38,#REF!,7,0),$Q$1))</f>
        <v>270103001</v>
      </c>
      <c r="R40" s="20" t="str">
        <f t="shared" si="76"/>
        <v>casos</v>
      </c>
      <c r="S40" s="35" t="str">
        <f t="shared" si="84"/>
        <v>Casos de violencia hacia la mujer según Encuesta Nacional de Violencia Intrafamiliar por Violencia física, para el periodo 2012-2020.</v>
      </c>
      <c r="T40" s="67" t="str">
        <f t="shared" si="85"/>
        <v>Casos de violencia hacia la mujer según Encuesta Nacional de Violencia Intrafamiliar por Violencia física, para el periodo 2012-2020.</v>
      </c>
      <c r="U40" s="68" t="str">
        <f t="shared" si="86"/>
        <v>Tipo de Violencia: Violencia física</v>
      </c>
      <c r="V40" s="35" t="s">
        <v>13843</v>
      </c>
      <c r="W40" s="21" t="str">
        <f t="shared" si="87"/>
        <v>https://analytics.zoho.com/open-view/2395394000006706890</v>
      </c>
      <c r="X40" s="61" t="str">
        <f t="shared" si="22"/>
        <v>CHL</v>
      </c>
      <c r="Y40" s="20" t="s">
        <v>10689</v>
      </c>
      <c r="Z40" s="35" t="str">
        <f t="shared" si="88"/>
        <v>Casos de violencia general 2012-2020 por comuna en la región Violencia física de acuerdo a los datos publicados por el Centro de Estudios y Análisis del Delito de Chile para el Periodo 2012-2020</v>
      </c>
      <c r="AA40" s="64">
        <f t="shared" ref="AA40:AF40" si="95">+AA39</f>
        <v>44357</v>
      </c>
      <c r="AB40" s="61" t="str">
        <f t="shared" si="95"/>
        <v>Español</v>
      </c>
      <c r="AC40" s="61" t="str">
        <f t="shared" si="95"/>
        <v>Paula</v>
      </c>
      <c r="AD40" s="61" t="str">
        <f t="shared" si="95"/>
        <v>No Aplica</v>
      </c>
      <c r="AE40" s="61" t="str">
        <f t="shared" si="95"/>
        <v>No Aplica</v>
      </c>
      <c r="AF40" s="61" t="str">
        <f t="shared" si="95"/>
        <v>No Aplica</v>
      </c>
      <c r="AG40" s="65">
        <f>+VLOOKUP($P40,Parametros[[nombre]:[Columna1]],5,0)</f>
        <v>11</v>
      </c>
      <c r="AH40" s="65">
        <f t="shared" si="24"/>
        <v>1</v>
      </c>
      <c r="AI40" s="65">
        <f>+VLOOKUP($N40,Territorio[[nombre]:[Columna1]],7,0)</f>
        <v>38</v>
      </c>
      <c r="AJ40" s="65">
        <f>+VLOOKUP(O40,Temporalidad[[nombre]:[Columna1]],7,0)</f>
        <v>1757</v>
      </c>
      <c r="AK40" s="65">
        <f>+VLOOKUP(LEFT($D40,2),Tipo_Gráfico[[id2]:[Tipo Gráfico]],3,0)</f>
        <v>1</v>
      </c>
      <c r="AL40" s="35" t="str">
        <f t="shared" si="81"/>
        <v>Centro de Estudios y Análisis del Delito</v>
      </c>
      <c r="AM40" s="61" t="str">
        <f t="shared" si="25"/>
        <v>No Aplica</v>
      </c>
      <c r="AN40" s="61" t="str">
        <f t="shared" si="26"/>
        <v>No Aplica</v>
      </c>
      <c r="AO40" s="61" t="str">
        <f t="shared" si="27"/>
        <v>No Aplica</v>
      </c>
      <c r="AP40" s="66">
        <f>VLOOKUP($AC40,Responsables[],3,0)</f>
        <v>7</v>
      </c>
      <c r="AQ40" s="66">
        <f>VLOOKUP($R40,unidad_medida[[#All],[nombre]:[Columna1]],5,0)</f>
        <v>73</v>
      </c>
    </row>
    <row r="41" spans="1:43" ht="56.25" x14ac:dyDescent="0.25">
      <c r="A41" s="52" t="str">
        <f t="shared" si="82"/>
        <v>GR 38|FILT:Tipo de Violencia| MUES:Periodo|Casos de violencia general 2012-2020|Periodo 2012-2020|</v>
      </c>
      <c r="B41" s="73" t="s">
        <v>13757</v>
      </c>
      <c r="C41" s="38">
        <v>3</v>
      </c>
      <c r="D41" s="45" t="s">
        <v>13840</v>
      </c>
      <c r="E41" s="50" t="s">
        <v>13824</v>
      </c>
      <c r="F41" s="46" t="s">
        <v>13842</v>
      </c>
      <c r="G41" s="39" t="s">
        <v>10449</v>
      </c>
      <c r="H41" s="39"/>
      <c r="I41" s="41"/>
      <c r="J41" t="s">
        <v>13801</v>
      </c>
      <c r="K41" s="74"/>
      <c r="L41" s="53"/>
      <c r="M41" s="36" t="str">
        <f>"Casos de violencia hacia la mujer según Encuesta Nacional de Violencia Intrafamiliar por "&amp;J41&amp;", para el periodo 2012-2020."</f>
        <v>Casos de violencia hacia la mujer según Encuesta Nacional de Violencia Intrafamiliar por Violencia física, para el periodo 2012-2020.</v>
      </c>
      <c r="N41" s="20" t="str">
        <f t="shared" si="83"/>
        <v>Chile</v>
      </c>
      <c r="O41" s="82" t="s">
        <v>10448</v>
      </c>
      <c r="P41" s="20" t="str">
        <f t="shared" si="8"/>
        <v>Casos</v>
      </c>
      <c r="Q41" s="28">
        <f>+IF($E41="PRODUCTO",VLOOKUP(J39,#REF!,9,0)&amp;"000",IF($E41="CATEGORÍA",VLOOKUP(J39,#REF!,7,0),$Q$1))</f>
        <v>270103001</v>
      </c>
      <c r="R41" s="20" t="str">
        <f t="shared" si="76"/>
        <v>casos</v>
      </c>
      <c r="S41" s="35" t="str">
        <f t="shared" si="84"/>
        <v>Casos de violencia hacia la mujer según Encuesta Nacional de Violencia Intrafamiliar por Violencia física, para el periodo 2012-2020.</v>
      </c>
      <c r="T41" s="67" t="str">
        <f t="shared" si="85"/>
        <v>Casos de violencia hacia la mujer según Encuesta Nacional de Violencia Intrafamiliar por Violencia física, para el periodo 2012-2020.</v>
      </c>
      <c r="U41" s="68" t="str">
        <f t="shared" si="86"/>
        <v>Tipo de Violencia: Violencia física</v>
      </c>
      <c r="V41" s="35" t="s">
        <v>13843</v>
      </c>
      <c r="W41" s="21" t="str">
        <f t="shared" si="87"/>
        <v>https://analytics.zoho.com/open-view/2395394000006706890</v>
      </c>
      <c r="X41" s="61" t="str">
        <f t="shared" si="22"/>
        <v>CHL</v>
      </c>
      <c r="Y41" s="20" t="s">
        <v>10689</v>
      </c>
      <c r="Z41" s="35" t="str">
        <f t="shared" si="88"/>
        <v>Casos de violencia general 2012-2020 por comuna en la región Violencia física de acuerdo a los datos publicados por el Centro de Estudios y Análisis del Delito de Chile para el Periodo 2012-2020</v>
      </c>
      <c r="AA41" s="64">
        <f t="shared" ref="AA41:AF41" si="96">+AA40</f>
        <v>44357</v>
      </c>
      <c r="AB41" s="61" t="str">
        <f t="shared" si="96"/>
        <v>Español</v>
      </c>
      <c r="AC41" s="61" t="str">
        <f t="shared" si="96"/>
        <v>Paula</v>
      </c>
      <c r="AD41" s="61" t="str">
        <f t="shared" si="96"/>
        <v>No Aplica</v>
      </c>
      <c r="AE41" s="61" t="str">
        <f t="shared" si="96"/>
        <v>No Aplica</v>
      </c>
      <c r="AF41" s="61" t="str">
        <f t="shared" si="96"/>
        <v>No Aplica</v>
      </c>
      <c r="AG41" s="65">
        <f>+VLOOKUP($P41,Parametros[[nombre]:[Columna1]],5,0)</f>
        <v>11</v>
      </c>
      <c r="AH41" s="65">
        <f t="shared" si="24"/>
        <v>1</v>
      </c>
      <c r="AI41" s="65">
        <f>+VLOOKUP($N41,Territorio[[nombre]:[Columna1]],7,0)</f>
        <v>38</v>
      </c>
      <c r="AJ41" s="65">
        <f>+VLOOKUP(O41,Temporalidad[[nombre]:[Columna1]],7,0)</f>
        <v>1757</v>
      </c>
      <c r="AK41" s="65">
        <f>+VLOOKUP(LEFT($D41,2),Tipo_Gráfico[[id2]:[Tipo Gráfico]],3,0)</f>
        <v>1</v>
      </c>
      <c r="AL41" s="35" t="str">
        <f t="shared" si="81"/>
        <v>Centro de Estudios y Análisis del Delito</v>
      </c>
      <c r="AM41" s="61" t="str">
        <f t="shared" si="25"/>
        <v>No Aplica</v>
      </c>
      <c r="AN41" s="61" t="str">
        <f t="shared" si="26"/>
        <v>No Aplica</v>
      </c>
      <c r="AO41" s="61" t="str">
        <f t="shared" si="27"/>
        <v>No Aplica</v>
      </c>
      <c r="AP41" s="66">
        <f>VLOOKUP($AC41,Responsables[],3,0)</f>
        <v>7</v>
      </c>
      <c r="AQ41" s="66">
        <f>VLOOKUP($R41,unidad_medida[[#All],[nombre]:[Columna1]],5,0)</f>
        <v>73</v>
      </c>
    </row>
    <row r="42" spans="1:43" ht="56.25" x14ac:dyDescent="0.25">
      <c r="A42" s="52" t="str">
        <f t="shared" ref="A42:A44" si="97">+D42&amp;"|FILT:"&amp;E42&amp;"| MUES:"&amp;G42&amp;"|"&amp;F42&amp;"|"&amp;O42&amp;"|"&amp;H42</f>
        <v>II 01|FILT:Región| MUES:Comuna-Prevalencia-Periodo-Tipo de Violencia|Casos de violencia general 2020|Año 2020|</v>
      </c>
      <c r="B42" s="73" t="s">
        <v>13757</v>
      </c>
      <c r="C42" s="87">
        <v>16</v>
      </c>
      <c r="D42" s="84" t="s">
        <v>13728</v>
      </c>
      <c r="E42" s="85" t="s">
        <v>754</v>
      </c>
      <c r="F42" s="46" t="s">
        <v>13841</v>
      </c>
      <c r="G42" s="86" t="s">
        <v>13844</v>
      </c>
      <c r="H42" s="39"/>
      <c r="I42" s="41"/>
      <c r="J42" s="40" t="s">
        <v>795</v>
      </c>
      <c r="K42" s="74"/>
      <c r="L42" s="53"/>
      <c r="M42" s="36" t="str">
        <f>"Informe interactivo de casos de violencia hacia la mujer según Encuesta Nacional de Violencia Intrafamiliar en "&amp;J42&amp;", para el año 2020."</f>
        <v>Informe interactivo de casos de violencia hacia la mujer según Encuesta Nacional de Violencia Intrafamiliar en Tarapacá, para el año 2020.</v>
      </c>
      <c r="N42" s="20" t="str">
        <f t="shared" ref="N42:N47" si="98">IF(E42="Región",J42,IF(E42="Comuna",J42,"Chile"))</f>
        <v>Tarapacá</v>
      </c>
      <c r="O42" s="82" t="s">
        <v>8309</v>
      </c>
      <c r="P42" s="20" t="str">
        <f t="shared" si="8"/>
        <v>Casos</v>
      </c>
      <c r="Q42" s="28">
        <f>+IF($E42="PRODUCTO",VLOOKUP(J40,#REF!,9,0)&amp;"000",IF($E42="CATEGORÍA",VLOOKUP(J40,#REF!,7,0),$Q$1))</f>
        <v>270103001</v>
      </c>
      <c r="R42" s="20" t="str">
        <f t="shared" si="76"/>
        <v>casos</v>
      </c>
      <c r="S42" s="35" t="str">
        <f t="shared" ref="S42:S47" si="99">+M42</f>
        <v>Informe interactivo de casos de violencia hacia la mujer según Encuesta Nacional de Violencia Intrafamiliar en Tarapacá, para el año 2020.</v>
      </c>
      <c r="T42" s="67" t="str">
        <f t="shared" ref="T42:T47" si="100">+S42</f>
        <v>Informe interactivo de casos de violencia hacia la mujer según Encuesta Nacional de Violencia Intrafamiliar en Tarapacá, para el año 2020.</v>
      </c>
      <c r="U42" s="68" t="str">
        <f t="shared" ref="U42:U47" si="101">+E42&amp;": "&amp;J40</f>
        <v>Región: Violencia física</v>
      </c>
      <c r="V42" s="35" t="s">
        <v>13843</v>
      </c>
      <c r="W42" s="21" t="str">
        <f t="shared" ref="W42:W47" si="102">HYPERLINK(B42,B42)</f>
        <v>https://analytics.zoho.com/open-view/2395394000006706890</v>
      </c>
      <c r="X42" s="61" t="str">
        <f t="shared" si="22"/>
        <v>CHL</v>
      </c>
      <c r="Y42" s="20" t="s">
        <v>10689</v>
      </c>
      <c r="Z42" s="35" t="str">
        <f t="shared" ref="Z42:Z47" si="103">+""&amp;F42&amp;" por comuna en la región "&amp;J40&amp;" de acuerdo a los datos publicados por el "&amp;AL42&amp;" de Chile para el "&amp;O42</f>
        <v>Casos de violencia general 2020 por comuna en la región Violencia física de acuerdo a los datos publicados por el Centro de Estudios y Análisis del Delito de Chile para el Año 2020</v>
      </c>
      <c r="AA42" s="64">
        <f t="shared" ref="AA42:AF42" si="104">+AA41</f>
        <v>44357</v>
      </c>
      <c r="AB42" s="61" t="str">
        <f t="shared" si="104"/>
        <v>Español</v>
      </c>
      <c r="AC42" s="61" t="str">
        <f t="shared" si="104"/>
        <v>Paula</v>
      </c>
      <c r="AD42" s="61" t="str">
        <f t="shared" si="104"/>
        <v>No Aplica</v>
      </c>
      <c r="AE42" s="61" t="str">
        <f t="shared" si="104"/>
        <v>No Aplica</v>
      </c>
      <c r="AF42" s="61" t="str">
        <f t="shared" si="104"/>
        <v>No Aplica</v>
      </c>
      <c r="AG42" s="65">
        <f>+VLOOKUP($P42,Parametros[[nombre]:[Columna1]],5,0)</f>
        <v>11</v>
      </c>
      <c r="AH42" s="65">
        <f t="shared" si="24"/>
        <v>1</v>
      </c>
      <c r="AI42" s="65">
        <f>+VLOOKUP($N42,Territorio[[nombre]:[Columna1]],7,0)</f>
        <v>252</v>
      </c>
      <c r="AJ42" s="65">
        <f>+VLOOKUP(O42,Temporalidad[[nombre]:[Columna1]],7,0)</f>
        <v>31</v>
      </c>
      <c r="AK42" s="65">
        <f>+VLOOKUP(LEFT($D42,2),Tipo_Gráfico[[id2]:[Tipo Gráfico]],3,0)</f>
        <v>3</v>
      </c>
      <c r="AL42" s="35" t="str">
        <f t="shared" si="81"/>
        <v>Centro de Estudios y Análisis del Delito</v>
      </c>
      <c r="AM42" s="61" t="str">
        <f t="shared" si="25"/>
        <v>No Aplica</v>
      </c>
      <c r="AN42" s="61" t="str">
        <f t="shared" si="26"/>
        <v>No Aplica</v>
      </c>
      <c r="AO42" s="61" t="str">
        <f t="shared" si="27"/>
        <v>No Aplica</v>
      </c>
      <c r="AP42" s="66">
        <f>VLOOKUP($AC42,Responsables[],3,0)</f>
        <v>7</v>
      </c>
      <c r="AQ42" s="66">
        <f>VLOOKUP($R42,unidad_medida[[#All],[nombre]:[Columna1]],5,0)</f>
        <v>73</v>
      </c>
    </row>
    <row r="43" spans="1:43" ht="67.5" x14ac:dyDescent="0.25">
      <c r="A43" s="52" t="str">
        <f t="shared" si="97"/>
        <v>II 02|FILT:Prevalencia| MUES:Región-Comuna-Periodo-Tipo de Violencia|Casos de violencia general 2020|Año 2020|</v>
      </c>
      <c r="B43" s="73" t="s">
        <v>13757</v>
      </c>
      <c r="C43" s="87">
        <v>7</v>
      </c>
      <c r="D43" s="84" t="s">
        <v>13792</v>
      </c>
      <c r="E43" s="85" t="s">
        <v>13761</v>
      </c>
      <c r="F43" s="46" t="s">
        <v>13841</v>
      </c>
      <c r="G43" s="86" t="s">
        <v>13845</v>
      </c>
      <c r="H43" s="39"/>
      <c r="I43" s="41"/>
      <c r="J43" s="40" t="s">
        <v>13769</v>
      </c>
      <c r="K43" s="74"/>
      <c r="L43" s="53"/>
      <c r="M43" s="36" t="str">
        <f>"Informe interactivo de casos de violencia hacia la mujer según Encuesta Nacional de Violencia Intrafamiliar por "&amp;J43&amp;", para el año 2020."</f>
        <v>Informe interactivo de casos de violencia hacia la mujer según Encuesta Nacional de Violencia Intrafamiliar por Prevalencia Violencia Psicológica General Año, para el año 2020.</v>
      </c>
      <c r="N43" s="20" t="str">
        <f t="shared" si="98"/>
        <v>Chile</v>
      </c>
      <c r="O43" s="82" t="s">
        <v>8309</v>
      </c>
      <c r="P43" s="20" t="str">
        <f t="shared" si="8"/>
        <v>Casos</v>
      </c>
      <c r="Q43" s="28">
        <f>+IF($E43="PRODUCTO",VLOOKUP(J41,#REF!,9,0)&amp;"000",IF($E43="CATEGORÍA",VLOOKUP(J41,#REF!,7,0),$Q$1))</f>
        <v>270103001</v>
      </c>
      <c r="R43" s="20" t="str">
        <f t="shared" si="76"/>
        <v>casos</v>
      </c>
      <c r="S43" s="35" t="str">
        <f t="shared" si="99"/>
        <v>Informe interactivo de casos de violencia hacia la mujer según Encuesta Nacional de Violencia Intrafamiliar por Prevalencia Violencia Psicológica General Año, para el año 2020.</v>
      </c>
      <c r="T43" s="67" t="str">
        <f t="shared" si="100"/>
        <v>Informe interactivo de casos de violencia hacia la mujer según Encuesta Nacional de Violencia Intrafamiliar por Prevalencia Violencia Psicológica General Año, para el año 2020.</v>
      </c>
      <c r="U43" s="68" t="str">
        <f t="shared" si="101"/>
        <v>Prevalencia: Violencia física</v>
      </c>
      <c r="V43" s="35" t="s">
        <v>13843</v>
      </c>
      <c r="W43" s="21" t="str">
        <f t="shared" si="102"/>
        <v>https://analytics.zoho.com/open-view/2395394000006706890</v>
      </c>
      <c r="X43" s="61" t="str">
        <f t="shared" si="22"/>
        <v>CHL</v>
      </c>
      <c r="Y43" s="20" t="s">
        <v>10689</v>
      </c>
      <c r="Z43" s="35" t="str">
        <f t="shared" si="103"/>
        <v>Casos de violencia general 2020 por comuna en la región Violencia física de acuerdo a los datos publicados por el Centro de Estudios y Análisis del Delito de Chile para el Año 2020</v>
      </c>
      <c r="AA43" s="64">
        <f t="shared" ref="AA43:AF43" si="105">+AA42</f>
        <v>44357</v>
      </c>
      <c r="AB43" s="61" t="str">
        <f t="shared" si="105"/>
        <v>Español</v>
      </c>
      <c r="AC43" s="61" t="str">
        <f t="shared" si="105"/>
        <v>Paula</v>
      </c>
      <c r="AD43" s="61" t="str">
        <f t="shared" si="105"/>
        <v>No Aplica</v>
      </c>
      <c r="AE43" s="61" t="str">
        <f t="shared" si="105"/>
        <v>No Aplica</v>
      </c>
      <c r="AF43" s="61" t="str">
        <f t="shared" si="105"/>
        <v>No Aplica</v>
      </c>
      <c r="AG43" s="65">
        <f>+VLOOKUP($P43,Parametros[[nombre]:[Columna1]],5,0)</f>
        <v>11</v>
      </c>
      <c r="AH43" s="65">
        <f t="shared" si="24"/>
        <v>1</v>
      </c>
      <c r="AI43" s="65">
        <f>+VLOOKUP($N43,Territorio[[nombre]:[Columna1]],7,0)</f>
        <v>38</v>
      </c>
      <c r="AJ43" s="65">
        <f>+VLOOKUP(O43,Temporalidad[[nombre]:[Columna1]],7,0)</f>
        <v>31</v>
      </c>
      <c r="AK43" s="65">
        <f>+VLOOKUP(LEFT($D43,2),Tipo_Gráfico[[id2]:[Tipo Gráfico]],3,0)</f>
        <v>3</v>
      </c>
      <c r="AL43" s="35" t="str">
        <f t="shared" si="81"/>
        <v>Centro de Estudios y Análisis del Delito</v>
      </c>
      <c r="AM43" s="61" t="str">
        <f t="shared" si="25"/>
        <v>No Aplica</v>
      </c>
      <c r="AN43" s="61" t="str">
        <f t="shared" si="26"/>
        <v>No Aplica</v>
      </c>
      <c r="AO43" s="61" t="str">
        <f t="shared" si="27"/>
        <v>No Aplica</v>
      </c>
      <c r="AP43" s="66">
        <f>VLOOKUP($AC43,Responsables[],3,0)</f>
        <v>7</v>
      </c>
      <c r="AQ43" s="66">
        <f>VLOOKUP($R43,unidad_medida[[#All],[nombre]:[Columna1]],5,0)</f>
        <v>73</v>
      </c>
    </row>
    <row r="44" spans="1:43" ht="56.25" x14ac:dyDescent="0.25">
      <c r="A44" s="52" t="str">
        <f t="shared" si="97"/>
        <v>II 03|FILT:Tipo de Violencia| MUES:Región-Comuna-Prevalencia-Periodo|Casos de violencia general 2020|Año 2020|</v>
      </c>
      <c r="B44" s="73" t="s">
        <v>13757</v>
      </c>
      <c r="C44" s="87">
        <v>3</v>
      </c>
      <c r="D44" s="84" t="s">
        <v>13793</v>
      </c>
      <c r="E44" s="85" t="s">
        <v>13824</v>
      </c>
      <c r="F44" s="46" t="s">
        <v>13841</v>
      </c>
      <c r="G44" s="86" t="s">
        <v>13797</v>
      </c>
      <c r="H44" s="39"/>
      <c r="I44" s="41"/>
      <c r="J44" t="s">
        <v>13801</v>
      </c>
      <c r="K44" s="74"/>
      <c r="L44" s="53"/>
      <c r="M44" s="36" t="str">
        <f>"Informe interactivo de casos de violencia hacia la mujer según Encuesta Nacional de Violencia Intrafamiliar por "&amp;J44&amp;", para el año 2020."</f>
        <v>Informe interactivo de casos de violencia hacia la mujer según Encuesta Nacional de Violencia Intrafamiliar por Violencia física, para el año 2020.</v>
      </c>
      <c r="N44" s="20" t="str">
        <f t="shared" si="98"/>
        <v>Chile</v>
      </c>
      <c r="O44" s="82" t="s">
        <v>8309</v>
      </c>
      <c r="P44" s="20" t="str">
        <f t="shared" si="8"/>
        <v>Casos</v>
      </c>
      <c r="Q44" s="28">
        <f>+IF($E44="PRODUCTO",VLOOKUP(J42,#REF!,9,0)&amp;"000",IF($E44="CATEGORÍA",VLOOKUP(J42,#REF!,7,0),$Q$1))</f>
        <v>270103001</v>
      </c>
      <c r="R44" s="20" t="str">
        <f t="shared" si="76"/>
        <v>casos</v>
      </c>
      <c r="S44" s="35" t="str">
        <f t="shared" si="99"/>
        <v>Informe interactivo de casos de violencia hacia la mujer según Encuesta Nacional de Violencia Intrafamiliar por Violencia física, para el año 2020.</v>
      </c>
      <c r="T44" s="67" t="str">
        <f t="shared" si="100"/>
        <v>Informe interactivo de casos de violencia hacia la mujer según Encuesta Nacional de Violencia Intrafamiliar por Violencia física, para el año 2020.</v>
      </c>
      <c r="U44" s="68" t="str">
        <f t="shared" si="101"/>
        <v>Tipo de Violencia: Tarapacá</v>
      </c>
      <c r="V44" s="35" t="s">
        <v>13843</v>
      </c>
      <c r="W44" s="21" t="str">
        <f t="shared" si="102"/>
        <v>https://analytics.zoho.com/open-view/2395394000006706890</v>
      </c>
      <c r="X44" s="61" t="str">
        <f t="shared" si="22"/>
        <v>CHL</v>
      </c>
      <c r="Y44" s="20" t="s">
        <v>10689</v>
      </c>
      <c r="Z44" s="35" t="str">
        <f t="shared" si="103"/>
        <v>Casos de violencia general 2020 por comuna en la región Tarapacá de acuerdo a los datos publicados por el Centro de Estudios y Análisis del Delito de Chile para el Año 2020</v>
      </c>
      <c r="AA44" s="64">
        <f t="shared" ref="AA44:AF44" si="106">+AA43</f>
        <v>44357</v>
      </c>
      <c r="AB44" s="61" t="str">
        <f t="shared" si="106"/>
        <v>Español</v>
      </c>
      <c r="AC44" s="61" t="str">
        <f t="shared" si="106"/>
        <v>Paula</v>
      </c>
      <c r="AD44" s="61" t="str">
        <f t="shared" si="106"/>
        <v>No Aplica</v>
      </c>
      <c r="AE44" s="61" t="str">
        <f t="shared" si="106"/>
        <v>No Aplica</v>
      </c>
      <c r="AF44" s="61" t="str">
        <f t="shared" si="106"/>
        <v>No Aplica</v>
      </c>
      <c r="AG44" s="65">
        <f>+VLOOKUP($P44,Parametros[[nombre]:[Columna1]],5,0)</f>
        <v>11</v>
      </c>
      <c r="AH44" s="65">
        <f t="shared" si="24"/>
        <v>1</v>
      </c>
      <c r="AI44" s="65">
        <f>+VLOOKUP($N44,Territorio[[nombre]:[Columna1]],7,0)</f>
        <v>38</v>
      </c>
      <c r="AJ44" s="65">
        <f>+VLOOKUP(O44,Temporalidad[[nombre]:[Columna1]],7,0)</f>
        <v>31</v>
      </c>
      <c r="AK44" s="65">
        <f>+VLOOKUP(LEFT($D44,2),Tipo_Gráfico[[id2]:[Tipo Gráfico]],3,0)</f>
        <v>3</v>
      </c>
      <c r="AL44" s="35" t="str">
        <f t="shared" si="81"/>
        <v>Centro de Estudios y Análisis del Delito</v>
      </c>
      <c r="AM44" s="61" t="str">
        <f t="shared" si="25"/>
        <v>No Aplica</v>
      </c>
      <c r="AN44" s="61" t="str">
        <f t="shared" si="26"/>
        <v>No Aplica</v>
      </c>
      <c r="AO44" s="61" t="str">
        <f t="shared" si="27"/>
        <v>No Aplica</v>
      </c>
      <c r="AP44" s="66">
        <f>VLOOKUP($AC44,Responsables[],3,0)</f>
        <v>7</v>
      </c>
      <c r="AQ44" s="66">
        <f>VLOOKUP($R44,unidad_medida[[#All],[nombre]:[Columna1]],5,0)</f>
        <v>73</v>
      </c>
    </row>
    <row r="45" spans="1:43" ht="56.25" x14ac:dyDescent="0.25">
      <c r="A45" s="52" t="str">
        <f t="shared" ref="A45:A47" si="107">+D45&amp;"|FILT:"&amp;E45&amp;"| MUES:"&amp;G45&amp;"|"&amp;F45&amp;"|"&amp;O45&amp;"|"&amp;H45</f>
        <v>II 04|FILT:Región| MUES:Comuna-Prevalencia-Periodo-Tipo de Violencia|Casos de violencia general 2012-2020|Periodo 2012-2020|</v>
      </c>
      <c r="B45" s="73" t="s">
        <v>13757</v>
      </c>
      <c r="C45" s="87">
        <v>16</v>
      </c>
      <c r="D45" s="84" t="s">
        <v>13794</v>
      </c>
      <c r="E45" s="85" t="s">
        <v>754</v>
      </c>
      <c r="F45" s="46" t="s">
        <v>13842</v>
      </c>
      <c r="G45" s="86" t="s">
        <v>13844</v>
      </c>
      <c r="H45" s="39"/>
      <c r="I45" s="41"/>
      <c r="J45" s="40" t="s">
        <v>795</v>
      </c>
      <c r="K45" s="74"/>
      <c r="L45" s="53"/>
      <c r="M45" s="36" t="str">
        <f>"Informe interactivo de casos de violencia hacia la mujer según Encuesta Nacional de Violencia Intrafamiliar en "&amp;J45&amp;", para el periodo 2012-2020."</f>
        <v>Informe interactivo de casos de violencia hacia la mujer según Encuesta Nacional de Violencia Intrafamiliar en Tarapacá, para el periodo 2012-2020.</v>
      </c>
      <c r="N45" s="20" t="str">
        <f t="shared" si="98"/>
        <v>Tarapacá</v>
      </c>
      <c r="O45" s="82" t="s">
        <v>10448</v>
      </c>
      <c r="P45" s="20" t="str">
        <f t="shared" si="8"/>
        <v>Casos</v>
      </c>
      <c r="Q45" s="28">
        <f>+IF($E45="PRODUCTO",VLOOKUP(J43,#REF!,9,0)&amp;"000",IF($E45="CATEGORÍA",VLOOKUP(J43,#REF!,7,0),$Q$1))</f>
        <v>270103001</v>
      </c>
      <c r="R45" s="20" t="str">
        <f t="shared" si="76"/>
        <v>casos</v>
      </c>
      <c r="S45" s="35" t="str">
        <f t="shared" si="99"/>
        <v>Informe interactivo de casos de violencia hacia la mujer según Encuesta Nacional de Violencia Intrafamiliar en Tarapacá, para el periodo 2012-2020.</v>
      </c>
      <c r="T45" s="67" t="str">
        <f t="shared" si="100"/>
        <v>Informe interactivo de casos de violencia hacia la mujer según Encuesta Nacional de Violencia Intrafamiliar en Tarapacá, para el periodo 2012-2020.</v>
      </c>
      <c r="U45" s="68" t="str">
        <f t="shared" si="101"/>
        <v>Región: Prevalencia Violencia Psicológica General Año</v>
      </c>
      <c r="V45" s="35" t="s">
        <v>13843</v>
      </c>
      <c r="W45" s="21" t="str">
        <f t="shared" si="102"/>
        <v>https://analytics.zoho.com/open-view/2395394000006706890</v>
      </c>
      <c r="X45" s="61" t="str">
        <f t="shared" si="22"/>
        <v>CHL</v>
      </c>
      <c r="Y45" s="20" t="s">
        <v>10689</v>
      </c>
      <c r="Z45" s="35" t="str">
        <f t="shared" si="103"/>
        <v>Casos de violencia general 2012-2020 por comuna en la región Prevalencia Violencia Psicológica General Año de acuerdo a los datos publicados por el Centro de Estudios y Análisis del Delito de Chile para el Periodo 2012-2020</v>
      </c>
      <c r="AA45" s="64">
        <f t="shared" ref="AA45:AF45" si="108">+AA44</f>
        <v>44357</v>
      </c>
      <c r="AB45" s="61" t="str">
        <f t="shared" si="108"/>
        <v>Español</v>
      </c>
      <c r="AC45" s="61" t="str">
        <f t="shared" si="108"/>
        <v>Paula</v>
      </c>
      <c r="AD45" s="61" t="str">
        <f t="shared" si="108"/>
        <v>No Aplica</v>
      </c>
      <c r="AE45" s="61" t="str">
        <f t="shared" si="108"/>
        <v>No Aplica</v>
      </c>
      <c r="AF45" s="61" t="str">
        <f t="shared" si="108"/>
        <v>No Aplica</v>
      </c>
      <c r="AG45" s="65">
        <f>+VLOOKUP($P45,Parametros[[nombre]:[Columna1]],5,0)</f>
        <v>11</v>
      </c>
      <c r="AH45" s="65">
        <f t="shared" si="24"/>
        <v>1</v>
      </c>
      <c r="AI45" s="65">
        <f>+VLOOKUP($N45,Territorio[[nombre]:[Columna1]],7,0)</f>
        <v>252</v>
      </c>
      <c r="AJ45" s="65">
        <f>+VLOOKUP(O45,Temporalidad[[nombre]:[Columna1]],7,0)</f>
        <v>1757</v>
      </c>
      <c r="AK45" s="65">
        <f>+VLOOKUP(LEFT($D45,2),Tipo_Gráfico[[id2]:[Tipo Gráfico]],3,0)</f>
        <v>3</v>
      </c>
      <c r="AL45" s="35" t="str">
        <f t="shared" si="81"/>
        <v>Centro de Estudios y Análisis del Delito</v>
      </c>
      <c r="AM45" s="61" t="str">
        <f t="shared" si="25"/>
        <v>No Aplica</v>
      </c>
      <c r="AN45" s="61" t="str">
        <f t="shared" si="26"/>
        <v>No Aplica</v>
      </c>
      <c r="AO45" s="61" t="str">
        <f t="shared" si="27"/>
        <v>No Aplica</v>
      </c>
      <c r="AP45" s="66">
        <f>VLOOKUP($AC45,Responsables[],3,0)</f>
        <v>7</v>
      </c>
      <c r="AQ45" s="66">
        <f>VLOOKUP($R45,unidad_medida[[#All],[nombre]:[Columna1]],5,0)</f>
        <v>73</v>
      </c>
    </row>
    <row r="46" spans="1:43" ht="67.5" x14ac:dyDescent="0.25">
      <c r="A46" s="52" t="str">
        <f t="shared" si="107"/>
        <v>II 05|FILT:Prevalencia| MUES:Región-Comuna-Periodo-Tipo de Violencia|Casos de violencia general 2012-2020|Periodo 2012-2020|</v>
      </c>
      <c r="B46" s="73" t="s">
        <v>13757</v>
      </c>
      <c r="C46" s="87">
        <v>7</v>
      </c>
      <c r="D46" s="84" t="s">
        <v>13795</v>
      </c>
      <c r="E46" s="85" t="s">
        <v>13761</v>
      </c>
      <c r="F46" s="46" t="s">
        <v>13842</v>
      </c>
      <c r="G46" s="86" t="s">
        <v>13845</v>
      </c>
      <c r="H46" s="39"/>
      <c r="I46" s="41"/>
      <c r="J46" s="40" t="s">
        <v>13769</v>
      </c>
      <c r="K46" s="74"/>
      <c r="L46" s="53"/>
      <c r="M46" s="36" t="str">
        <f>"Informe interactivo de casos de violencia hacia la mujer según Encuesta Nacional de Violencia Intrafamiliar por "&amp;J46&amp;", para el periodo 2012-2020."</f>
        <v>Informe interactivo de casos de violencia hacia la mujer según Encuesta Nacional de Violencia Intrafamiliar por Prevalencia Violencia Psicológica General Año, para el periodo 2012-2020.</v>
      </c>
      <c r="N46" s="20" t="str">
        <f t="shared" si="98"/>
        <v>Chile</v>
      </c>
      <c r="O46" s="82" t="s">
        <v>10448</v>
      </c>
      <c r="P46" s="20" t="str">
        <f t="shared" si="8"/>
        <v>Casos</v>
      </c>
      <c r="Q46" s="28">
        <f>+IF($E46="PRODUCTO",VLOOKUP(J44,#REF!,9,0)&amp;"000",IF($E46="CATEGORÍA",VLOOKUP(J44,#REF!,7,0),$Q$1))</f>
        <v>270103001</v>
      </c>
      <c r="R46" s="20" t="str">
        <f t="shared" si="76"/>
        <v>casos</v>
      </c>
      <c r="S46" s="35" t="str">
        <f t="shared" si="99"/>
        <v>Informe interactivo de casos de violencia hacia la mujer según Encuesta Nacional de Violencia Intrafamiliar por Prevalencia Violencia Psicológica General Año, para el periodo 2012-2020.</v>
      </c>
      <c r="T46" s="67" t="str">
        <f t="shared" si="100"/>
        <v>Informe interactivo de casos de violencia hacia la mujer según Encuesta Nacional de Violencia Intrafamiliar por Prevalencia Violencia Psicológica General Año, para el periodo 2012-2020.</v>
      </c>
      <c r="U46" s="68" t="str">
        <f t="shared" si="101"/>
        <v>Prevalencia: Violencia física</v>
      </c>
      <c r="V46" s="35" t="s">
        <v>13843</v>
      </c>
      <c r="W46" s="21" t="str">
        <f t="shared" si="102"/>
        <v>https://analytics.zoho.com/open-view/2395394000006706890</v>
      </c>
      <c r="X46" s="61" t="str">
        <f t="shared" si="22"/>
        <v>CHL</v>
      </c>
      <c r="Y46" s="20" t="s">
        <v>10689</v>
      </c>
      <c r="Z46" s="35" t="str">
        <f t="shared" si="103"/>
        <v>Casos de violencia general 2012-2020 por comuna en la región Violencia física de acuerdo a los datos publicados por el Centro de Estudios y Análisis del Delito de Chile para el Periodo 2012-2020</v>
      </c>
      <c r="AA46" s="64">
        <f t="shared" ref="AA46:AF46" si="109">+AA45</f>
        <v>44357</v>
      </c>
      <c r="AB46" s="61" t="str">
        <f t="shared" si="109"/>
        <v>Español</v>
      </c>
      <c r="AC46" s="61" t="str">
        <f t="shared" si="109"/>
        <v>Paula</v>
      </c>
      <c r="AD46" s="61" t="str">
        <f t="shared" si="109"/>
        <v>No Aplica</v>
      </c>
      <c r="AE46" s="61" t="str">
        <f t="shared" si="109"/>
        <v>No Aplica</v>
      </c>
      <c r="AF46" s="61" t="str">
        <f t="shared" si="109"/>
        <v>No Aplica</v>
      </c>
      <c r="AG46" s="65">
        <f>+VLOOKUP($P46,Parametros[[nombre]:[Columna1]],5,0)</f>
        <v>11</v>
      </c>
      <c r="AH46" s="65">
        <f t="shared" si="24"/>
        <v>1</v>
      </c>
      <c r="AI46" s="65">
        <f>+VLOOKUP($N46,Territorio[[nombre]:[Columna1]],7,0)</f>
        <v>38</v>
      </c>
      <c r="AJ46" s="65">
        <f>+VLOOKUP(O46,Temporalidad[[nombre]:[Columna1]],7,0)</f>
        <v>1757</v>
      </c>
      <c r="AK46" s="65">
        <f>+VLOOKUP(LEFT($D46,2),Tipo_Gráfico[[id2]:[Tipo Gráfico]],3,0)</f>
        <v>3</v>
      </c>
      <c r="AL46" s="35" t="str">
        <f t="shared" si="81"/>
        <v>Centro de Estudios y Análisis del Delito</v>
      </c>
      <c r="AM46" s="61" t="str">
        <f t="shared" si="25"/>
        <v>No Aplica</v>
      </c>
      <c r="AN46" s="61" t="str">
        <f t="shared" si="26"/>
        <v>No Aplica</v>
      </c>
      <c r="AO46" s="61" t="str">
        <f t="shared" si="27"/>
        <v>No Aplica</v>
      </c>
      <c r="AP46" s="66">
        <f>VLOOKUP($AC46,Responsables[],3,0)</f>
        <v>7</v>
      </c>
      <c r="AQ46" s="66">
        <f>VLOOKUP($R46,unidad_medida[[#All],[nombre]:[Columna1]],5,0)</f>
        <v>73</v>
      </c>
    </row>
    <row r="47" spans="1:43" ht="56.25" x14ac:dyDescent="0.25">
      <c r="A47" s="52" t="str">
        <f t="shared" si="107"/>
        <v>II 06|FILT:Tipo de Violencia| MUES:Región-Comuna-Prevalencia-Periodo|Casos de violencia general 2012-2020|Periodo 2012-2020|</v>
      </c>
      <c r="B47" s="73" t="s">
        <v>13757</v>
      </c>
      <c r="C47" s="87">
        <v>3</v>
      </c>
      <c r="D47" s="84" t="s">
        <v>13796</v>
      </c>
      <c r="E47" s="85" t="s">
        <v>13824</v>
      </c>
      <c r="F47" s="46" t="s">
        <v>13842</v>
      </c>
      <c r="G47" s="86" t="s">
        <v>13797</v>
      </c>
      <c r="H47" s="39"/>
      <c r="I47" s="41"/>
      <c r="J47" t="s">
        <v>13801</v>
      </c>
      <c r="K47" s="74"/>
      <c r="L47" s="53"/>
      <c r="M47" s="36" t="str">
        <f>"Informe interactivo de casos de violencia hacia la mujer según Encuesta Nacional de Violencia Intrafamiliar por "&amp;J47&amp;", para el periodo 2012-2020."</f>
        <v>Informe interactivo de casos de violencia hacia la mujer según Encuesta Nacional de Violencia Intrafamiliar por Violencia física, para el periodo 2012-2020.</v>
      </c>
      <c r="N47" s="20" t="str">
        <f t="shared" si="98"/>
        <v>Chile</v>
      </c>
      <c r="O47" s="82" t="s">
        <v>10448</v>
      </c>
      <c r="P47" s="20" t="str">
        <f t="shared" si="8"/>
        <v>Casos</v>
      </c>
      <c r="Q47" s="28">
        <f>+IF($E47="PRODUCTO",VLOOKUP(J45,#REF!,9,0)&amp;"000",IF($E47="CATEGORÍA",VLOOKUP(J45,#REF!,7,0),$Q$1))</f>
        <v>270103001</v>
      </c>
      <c r="R47" s="20" t="str">
        <f t="shared" si="76"/>
        <v>casos</v>
      </c>
      <c r="S47" s="35" t="str">
        <f t="shared" si="99"/>
        <v>Informe interactivo de casos de violencia hacia la mujer según Encuesta Nacional de Violencia Intrafamiliar por Violencia física, para el periodo 2012-2020.</v>
      </c>
      <c r="T47" s="67" t="str">
        <f t="shared" si="100"/>
        <v>Informe interactivo de casos de violencia hacia la mujer según Encuesta Nacional de Violencia Intrafamiliar por Violencia física, para el periodo 2012-2020.</v>
      </c>
      <c r="U47" s="68" t="str">
        <f t="shared" si="101"/>
        <v>Tipo de Violencia: Tarapacá</v>
      </c>
      <c r="V47" s="35" t="s">
        <v>13843</v>
      </c>
      <c r="W47" s="21" t="str">
        <f t="shared" si="102"/>
        <v>https://analytics.zoho.com/open-view/2395394000006706890</v>
      </c>
      <c r="X47" s="61" t="str">
        <f t="shared" si="22"/>
        <v>CHL</v>
      </c>
      <c r="Y47" s="20" t="s">
        <v>10689</v>
      </c>
      <c r="Z47" s="35" t="str">
        <f t="shared" si="103"/>
        <v>Casos de violencia general 2012-2020 por comuna en la región Tarapacá de acuerdo a los datos publicados por el Centro de Estudios y Análisis del Delito de Chile para el Periodo 2012-2020</v>
      </c>
      <c r="AA47" s="64">
        <f t="shared" ref="AA47:AF47" si="110">+AA46</f>
        <v>44357</v>
      </c>
      <c r="AB47" s="61" t="str">
        <f t="shared" si="110"/>
        <v>Español</v>
      </c>
      <c r="AC47" s="61" t="str">
        <f t="shared" si="110"/>
        <v>Paula</v>
      </c>
      <c r="AD47" s="61" t="str">
        <f t="shared" si="110"/>
        <v>No Aplica</v>
      </c>
      <c r="AE47" s="61" t="str">
        <f t="shared" si="110"/>
        <v>No Aplica</v>
      </c>
      <c r="AF47" s="61" t="str">
        <f t="shared" si="110"/>
        <v>No Aplica</v>
      </c>
      <c r="AG47" s="65">
        <f>+VLOOKUP($P47,Parametros[[nombre]:[Columna1]],5,0)</f>
        <v>11</v>
      </c>
      <c r="AH47" s="65">
        <f t="shared" si="24"/>
        <v>1</v>
      </c>
      <c r="AI47" s="65">
        <f>+VLOOKUP($N47,Territorio[[nombre]:[Columna1]],7,0)</f>
        <v>38</v>
      </c>
      <c r="AJ47" s="65">
        <f>+VLOOKUP(O47,Temporalidad[[nombre]:[Columna1]],7,0)</f>
        <v>1757</v>
      </c>
      <c r="AK47" s="65">
        <f>+VLOOKUP(LEFT($D47,2),Tipo_Gráfico[[id2]:[Tipo Gráfico]],3,0)</f>
        <v>3</v>
      </c>
      <c r="AL47" s="35" t="str">
        <f t="shared" si="81"/>
        <v>Centro de Estudios y Análisis del Delito</v>
      </c>
      <c r="AM47" s="61" t="str">
        <f t="shared" si="25"/>
        <v>No Aplica</v>
      </c>
      <c r="AN47" s="61" t="str">
        <f t="shared" si="26"/>
        <v>No Aplica</v>
      </c>
      <c r="AO47" s="61" t="str">
        <f t="shared" si="27"/>
        <v>No Aplica</v>
      </c>
      <c r="AP47" s="66">
        <f>VLOOKUP($AC47,Responsables[],3,0)</f>
        <v>7</v>
      </c>
      <c r="AQ47" s="66">
        <f>VLOOKUP($R47,unidad_medida[[#All],[nombre]:[Columna1]],5,0)</f>
        <v>73</v>
      </c>
    </row>
    <row r="48" spans="1:43" ht="56.25" x14ac:dyDescent="0.25">
      <c r="A48" s="52" t="str">
        <f t="shared" ref="A48:A49" si="111">+D48&amp;"|FILT:"&amp;E48&amp;"| MUES:"&amp;G48&amp;"|"&amp;F48&amp;"|"&amp;O48&amp;"|"&amp;H48</f>
        <v>RP 01|FILT:Nacional| MUES:Región-Comuna-Prevalencia-Periodo-Tipo de Violencia|Casos de violencia general 2020|Año 2020|</v>
      </c>
      <c r="B48" s="73" t="s">
        <v>13757</v>
      </c>
      <c r="C48" s="87">
        <v>1</v>
      </c>
      <c r="D48" s="84" t="s">
        <v>13798</v>
      </c>
      <c r="E48" s="85" t="s">
        <v>10689</v>
      </c>
      <c r="F48" s="46" t="s">
        <v>13841</v>
      </c>
      <c r="G48" s="86" t="s">
        <v>13846</v>
      </c>
      <c r="H48" s="39"/>
      <c r="I48" s="41"/>
      <c r="J48" t="s">
        <v>13801</v>
      </c>
      <c r="K48" s="74"/>
      <c r="L48" s="53"/>
      <c r="M48" s="36" t="s">
        <v>13847</v>
      </c>
      <c r="N48" s="20" t="str">
        <f t="shared" ref="N48:N49" si="112">IF(E48="Región",J48,IF(E48="Comuna",J48,"Chile"))</f>
        <v>Chile</v>
      </c>
      <c r="O48" s="82" t="s">
        <v>8309</v>
      </c>
      <c r="P48" s="20" t="str">
        <f t="shared" si="8"/>
        <v>Casos</v>
      </c>
      <c r="Q48" s="28">
        <f>+IF($E48="PRODUCTO",VLOOKUP(J46,#REF!,9,0)&amp;"000",IF($E48="CATEGORÍA",VLOOKUP(J46,#REF!,7,0),$Q$1))</f>
        <v>270103001</v>
      </c>
      <c r="R48" s="20" t="str">
        <f t="shared" si="76"/>
        <v>casos</v>
      </c>
      <c r="S48" s="35" t="str">
        <f t="shared" ref="S48:S49" si="113">+M48</f>
        <v>Reporte de casos de violencia hacia la mujer según Encuesta Nacional de Violencia Intrafamiliar a nivel nacional, para el año 2020.</v>
      </c>
      <c r="T48" s="67" t="str">
        <f t="shared" ref="T48:T49" si="114">+S48</f>
        <v>Reporte de casos de violencia hacia la mujer según Encuesta Nacional de Violencia Intrafamiliar a nivel nacional, para el año 2020.</v>
      </c>
      <c r="U48" s="68" t="str">
        <f t="shared" ref="U48:U49" si="115">+E48&amp;": "&amp;J46</f>
        <v>Nacional: Prevalencia Violencia Psicológica General Año</v>
      </c>
      <c r="V48" s="35" t="s">
        <v>13843</v>
      </c>
      <c r="W48" s="21" t="str">
        <f t="shared" ref="W48:W49" si="116">HYPERLINK(B48,B48)</f>
        <v>https://analytics.zoho.com/open-view/2395394000006706890</v>
      </c>
      <c r="X48" s="61" t="str">
        <f t="shared" si="22"/>
        <v>CHL</v>
      </c>
      <c r="Y48" s="20" t="s">
        <v>10689</v>
      </c>
      <c r="Z48" s="35" t="str">
        <f t="shared" ref="Z48:Z49" si="117">+""&amp;F48&amp;" por comuna en la región "&amp;J46&amp;" de acuerdo a los datos publicados por el "&amp;AL48&amp;" de Chile para el "&amp;O48</f>
        <v>Casos de violencia general 2020 por comuna en la región Prevalencia Violencia Psicológica General Año de acuerdo a los datos publicados por el Centro de Estudios y Análisis del Delito de Chile para el Año 2020</v>
      </c>
      <c r="AA48" s="64">
        <f t="shared" ref="AA48:AF48" si="118">+AA47</f>
        <v>44357</v>
      </c>
      <c r="AB48" s="61" t="str">
        <f t="shared" si="118"/>
        <v>Español</v>
      </c>
      <c r="AC48" s="61" t="str">
        <f t="shared" si="118"/>
        <v>Paula</v>
      </c>
      <c r="AD48" s="61" t="str">
        <f t="shared" si="118"/>
        <v>No Aplica</v>
      </c>
      <c r="AE48" s="61" t="str">
        <f t="shared" si="118"/>
        <v>No Aplica</v>
      </c>
      <c r="AF48" s="61" t="str">
        <f t="shared" si="118"/>
        <v>No Aplica</v>
      </c>
      <c r="AG48" s="65">
        <f>+VLOOKUP($P48,Parametros[[nombre]:[Columna1]],5,0)</f>
        <v>11</v>
      </c>
      <c r="AH48" s="65">
        <f t="shared" si="24"/>
        <v>1</v>
      </c>
      <c r="AI48" s="65">
        <f>+VLOOKUP($N48,Territorio[[nombre]:[Columna1]],7,0)</f>
        <v>38</v>
      </c>
      <c r="AJ48" s="65">
        <f>+VLOOKUP(O48,Temporalidad[[nombre]:[Columna1]],7,0)</f>
        <v>31</v>
      </c>
      <c r="AK48" s="65">
        <f>+VLOOKUP(LEFT($D48,2),Tipo_Gráfico[[id2]:[Tipo Gráfico]],3,0)</f>
        <v>4</v>
      </c>
      <c r="AL48" s="35" t="str">
        <f t="shared" si="81"/>
        <v>Centro de Estudios y Análisis del Delito</v>
      </c>
      <c r="AM48" s="61" t="str">
        <f t="shared" si="25"/>
        <v>No Aplica</v>
      </c>
      <c r="AN48" s="61" t="str">
        <f t="shared" si="26"/>
        <v>No Aplica</v>
      </c>
      <c r="AO48" s="61" t="str">
        <f t="shared" si="27"/>
        <v>No Aplica</v>
      </c>
      <c r="AP48" s="66">
        <f>VLOOKUP($AC48,Responsables[],3,0)</f>
        <v>7</v>
      </c>
      <c r="AQ48" s="66">
        <f>VLOOKUP($R48,unidad_medida[[#All],[nombre]:[Columna1]],5,0)</f>
        <v>73</v>
      </c>
    </row>
    <row r="49" spans="1:43" ht="51" x14ac:dyDescent="0.25">
      <c r="A49" s="52" t="str">
        <f t="shared" si="111"/>
        <v>RP 02|FILT:Nacional| MUES:Región-Comuna-Prevalencia-Periodo-Tipo de Violencia|Casos de violencia general 2012-2020|Periodo 2012-2020|</v>
      </c>
      <c r="B49" s="73" t="s">
        <v>13757</v>
      </c>
      <c r="C49" s="87">
        <v>1</v>
      </c>
      <c r="D49" s="84" t="s">
        <v>13799</v>
      </c>
      <c r="E49" s="85" t="s">
        <v>10689</v>
      </c>
      <c r="F49" s="46" t="s">
        <v>13842</v>
      </c>
      <c r="G49" s="86" t="s">
        <v>13846</v>
      </c>
      <c r="H49" s="39"/>
      <c r="I49" s="41"/>
      <c r="J49" t="s">
        <v>13801</v>
      </c>
      <c r="K49" s="74"/>
      <c r="L49" s="53"/>
      <c r="M49" s="36" t="s">
        <v>13848</v>
      </c>
      <c r="N49" s="20" t="str">
        <f t="shared" si="112"/>
        <v>Chile</v>
      </c>
      <c r="O49" s="82" t="s">
        <v>10448</v>
      </c>
      <c r="P49" s="20" t="str">
        <f t="shared" si="8"/>
        <v>Casos</v>
      </c>
      <c r="Q49" s="28">
        <f>+IF($E49="PRODUCTO",VLOOKUP(J47,#REF!,9,0)&amp;"000",IF($E49="CATEGORÍA",VLOOKUP(J47,#REF!,7,0),$Q$1))</f>
        <v>270103001</v>
      </c>
      <c r="R49" s="20" t="str">
        <f t="shared" si="76"/>
        <v>casos</v>
      </c>
      <c r="S49" s="35" t="str">
        <f t="shared" si="113"/>
        <v>Reporte de casos de violencia hacia la mujer según Encuesta Nacional de Violencia Intrafamiliar a nivel nacional, para el periodo 2012-2020,</v>
      </c>
      <c r="T49" s="67" t="str">
        <f t="shared" si="114"/>
        <v>Reporte de casos de violencia hacia la mujer según Encuesta Nacional de Violencia Intrafamiliar a nivel nacional, para el periodo 2012-2020,</v>
      </c>
      <c r="U49" s="68" t="str">
        <f t="shared" si="115"/>
        <v>Nacional: Violencia física</v>
      </c>
      <c r="V49" s="35" t="s">
        <v>13843</v>
      </c>
      <c r="W49" s="21" t="str">
        <f t="shared" si="116"/>
        <v>https://analytics.zoho.com/open-view/2395394000006706890</v>
      </c>
      <c r="X49" s="61" t="str">
        <f t="shared" si="22"/>
        <v>CHL</v>
      </c>
      <c r="Y49" s="20" t="s">
        <v>10689</v>
      </c>
      <c r="Z49" s="35" t="str">
        <f t="shared" si="117"/>
        <v>Casos de violencia general 2012-2020 por comuna en la región Violencia física de acuerdo a los datos publicados por el Centro de Estudios y Análisis del Delito de Chile para el Periodo 2012-2020</v>
      </c>
      <c r="AA49" s="64">
        <f t="shared" ref="AA49:AF49" si="119">+AA48</f>
        <v>44357</v>
      </c>
      <c r="AB49" s="61" t="str">
        <f t="shared" si="119"/>
        <v>Español</v>
      </c>
      <c r="AC49" s="61" t="str">
        <f t="shared" si="119"/>
        <v>Paula</v>
      </c>
      <c r="AD49" s="61" t="str">
        <f t="shared" si="119"/>
        <v>No Aplica</v>
      </c>
      <c r="AE49" s="61" t="str">
        <f t="shared" si="119"/>
        <v>No Aplica</v>
      </c>
      <c r="AF49" s="61" t="str">
        <f t="shared" si="119"/>
        <v>No Aplica</v>
      </c>
      <c r="AG49" s="65">
        <f>+VLOOKUP($P49,Parametros[[nombre]:[Columna1]],5,0)</f>
        <v>11</v>
      </c>
      <c r="AH49" s="65">
        <f t="shared" si="24"/>
        <v>1</v>
      </c>
      <c r="AI49" s="65">
        <f>+VLOOKUP($N49,Territorio[[nombre]:[Columna1]],7,0)</f>
        <v>38</v>
      </c>
      <c r="AJ49" s="65">
        <f>+VLOOKUP(O49,Temporalidad[[nombre]:[Columna1]],7,0)</f>
        <v>1757</v>
      </c>
      <c r="AK49" s="65">
        <f>+VLOOKUP(LEFT($D49,2),Tipo_Gráfico[[id2]:[Tipo Gráfico]],3,0)</f>
        <v>4</v>
      </c>
      <c r="AL49" s="35" t="str">
        <f t="shared" si="81"/>
        <v>Centro de Estudios y Análisis del Delito</v>
      </c>
      <c r="AM49" s="61" t="str">
        <f t="shared" si="25"/>
        <v>No Aplica</v>
      </c>
      <c r="AN49" s="61" t="str">
        <f t="shared" si="26"/>
        <v>No Aplica</v>
      </c>
      <c r="AO49" s="61" t="str">
        <f t="shared" si="27"/>
        <v>No Aplica</v>
      </c>
      <c r="AP49" s="66">
        <f>VLOOKUP($AC49,Responsables[],3,0)</f>
        <v>7</v>
      </c>
      <c r="AQ49" s="66">
        <f>VLOOKUP($R49,unidad_medida[[#All],[nombre]:[Columna1]],5,0)</f>
        <v>73</v>
      </c>
    </row>
  </sheetData>
  <phoneticPr fontId="9" type="noConversion"/>
  <conditionalFormatting sqref="V4:W4 O4:R4 O5:Q11 W5:W11 W14:W28 Y4:Y28 AL5:AL28 Q14:S28 R5:R28 M4:M18 V4:V49 O4:O49">
    <cfRule type="expression" dxfId="1932" priority="16959">
      <formula>$Z4="Reporte 2"</formula>
    </cfRule>
    <cfRule type="expression" dxfId="1931" priority="16960">
      <formula>$Z4="Reporte 1"</formula>
    </cfRule>
    <cfRule type="expression" dxfId="1930" priority="16961">
      <formula>$Z4="Informe 10"</formula>
    </cfRule>
    <cfRule type="expression" dxfId="1929" priority="16962">
      <formula>$Z4="Informe 9"</formula>
    </cfRule>
    <cfRule type="expression" dxfId="1928" priority="16963">
      <formula>$Z4="Informe 8"</formula>
    </cfRule>
    <cfRule type="expression" dxfId="1927" priority="16964">
      <formula>$Z4="Informe 7"</formula>
    </cfRule>
    <cfRule type="expression" dxfId="1926" priority="16965">
      <formula>$Z4="Informe 6"</formula>
    </cfRule>
    <cfRule type="expression" dxfId="1925" priority="16966">
      <formula>$Z4="Informe 5"</formula>
    </cfRule>
    <cfRule type="expression" dxfId="1924" priority="16967">
      <formula>$Z4="Informe 4"</formula>
    </cfRule>
    <cfRule type="expression" dxfId="1923" priority="16968">
      <formula>$Z4="Informe 3"</formula>
    </cfRule>
    <cfRule type="expression" dxfId="1922" priority="16969">
      <formula>$Z4="Informe 2"</formula>
    </cfRule>
    <cfRule type="expression" dxfId="1921" priority="16970">
      <formula>$Z4="Informe 1"</formula>
    </cfRule>
    <cfRule type="expression" dxfId="1920" priority="16971">
      <formula>$Z4="Gráfico 10"</formula>
    </cfRule>
    <cfRule type="expression" dxfId="1919" priority="16972">
      <formula>$Z4="Gráfico 25"</formula>
    </cfRule>
    <cfRule type="expression" dxfId="1918" priority="16973">
      <formula>$Z4="Gráfico 24"</formula>
    </cfRule>
    <cfRule type="expression" dxfId="1917" priority="16974">
      <formula>$Z4="Gráfico 23"</formula>
    </cfRule>
    <cfRule type="expression" dxfId="1916" priority="16975">
      <formula>$Z4="Gráfico 22"</formula>
    </cfRule>
    <cfRule type="expression" dxfId="1915" priority="16976">
      <formula>$Z4="Gráfico 21"</formula>
    </cfRule>
    <cfRule type="expression" dxfId="1914" priority="16977">
      <formula>$Z4="Gráfico 20"</formula>
    </cfRule>
    <cfRule type="expression" dxfId="1913" priority="16978">
      <formula>$Z4="Gráfico 18"</formula>
    </cfRule>
    <cfRule type="expression" dxfId="1912" priority="16979">
      <formula>$Z4="Gráfico 19"</formula>
    </cfRule>
    <cfRule type="expression" dxfId="1911" priority="16980">
      <formula>$Z4="Gráfico 17"</formula>
    </cfRule>
    <cfRule type="expression" dxfId="1910" priority="16981">
      <formula>$Z4="Gráfico 16"</formula>
    </cfRule>
    <cfRule type="expression" dxfId="1909" priority="16982">
      <formula>$Z4="Gráfico 15"</formula>
    </cfRule>
    <cfRule type="expression" dxfId="1908" priority="16983">
      <formula>$Z4="Gráfico 14"</formula>
    </cfRule>
    <cfRule type="expression" dxfId="1907" priority="16984">
      <formula>$Z4="Gráfico 12"</formula>
    </cfRule>
    <cfRule type="expression" dxfId="1906" priority="16985">
      <formula>$Z4="Gráfico 13"</formula>
    </cfRule>
    <cfRule type="expression" dxfId="1905" priority="16986">
      <formula>$Z4="Gráfico 11"</formula>
    </cfRule>
    <cfRule type="expression" dxfId="1904" priority="16987">
      <formula>$Z4="Gráfico 9"</formula>
    </cfRule>
    <cfRule type="expression" dxfId="1903" priority="16988">
      <formula>$Z4="Gráfico 8"</formula>
    </cfRule>
    <cfRule type="expression" dxfId="1902" priority="16989">
      <formula>$Z4="Gráfico 7"</formula>
    </cfRule>
    <cfRule type="expression" dxfId="1901" priority="16990">
      <formula>$Z4="Gráfico 6"</formula>
    </cfRule>
    <cfRule type="expression" dxfId="1900" priority="16991">
      <formula>$Z4="Gráfico 4"</formula>
    </cfRule>
    <cfRule type="expression" dxfId="1899" priority="16992">
      <formula>$Z4="Gráfico 3"</formula>
    </cfRule>
    <cfRule type="expression" dxfId="1898" priority="16993">
      <formula>$Z4="Gráfico 2"</formula>
    </cfRule>
    <cfRule type="expression" dxfId="1897" priority="16994">
      <formula>$Z4="Gráfico 1"</formula>
    </cfRule>
    <cfRule type="expression" dxfId="1896" priority="16995">
      <formula>$Z4="Gráfico 5"</formula>
    </cfRule>
  </conditionalFormatting>
  <conditionalFormatting sqref="S4:T4 S5:S13 T5:T28">
    <cfRule type="expression" dxfId="1895" priority="16885">
      <formula>$Z4="Reporte 2"</formula>
    </cfRule>
    <cfRule type="expression" dxfId="1894" priority="16886">
      <formula>$Z4="Reporte 1"</formula>
    </cfRule>
    <cfRule type="expression" dxfId="1893" priority="16887">
      <formula>$Z4="Informe 10"</formula>
    </cfRule>
    <cfRule type="expression" dxfId="1892" priority="16888">
      <formula>$Z4="Informe 9"</formula>
    </cfRule>
    <cfRule type="expression" dxfId="1891" priority="16889">
      <formula>$Z4="Informe 8"</formula>
    </cfRule>
    <cfRule type="expression" dxfId="1890" priority="16890">
      <formula>$Z4="Informe 7"</formula>
    </cfRule>
    <cfRule type="expression" dxfId="1889" priority="16891">
      <formula>$Z4="Informe 6"</formula>
    </cfRule>
    <cfRule type="expression" dxfId="1888" priority="16892">
      <formula>$Z4="Informe 5"</formula>
    </cfRule>
    <cfRule type="expression" dxfId="1887" priority="16893">
      <formula>$Z4="Informe 4"</formula>
    </cfRule>
    <cfRule type="expression" dxfId="1886" priority="16894">
      <formula>$Z4="Informe 3"</formula>
    </cfRule>
    <cfRule type="expression" dxfId="1885" priority="16895">
      <formula>$Z4="Informe 2"</formula>
    </cfRule>
    <cfRule type="expression" dxfId="1884" priority="16896">
      <formula>$Z4="Informe 1"</formula>
    </cfRule>
    <cfRule type="expression" dxfId="1883" priority="16897">
      <formula>$Z4="Gráfico 10"</formula>
    </cfRule>
    <cfRule type="expression" dxfId="1882" priority="16898">
      <formula>$Z4="Gráfico 25"</formula>
    </cfRule>
    <cfRule type="expression" dxfId="1881" priority="16899">
      <formula>$Z4="Gráfico 24"</formula>
    </cfRule>
    <cfRule type="expression" dxfId="1880" priority="16900">
      <formula>$Z4="Gráfico 23"</formula>
    </cfRule>
    <cfRule type="expression" dxfId="1879" priority="16901">
      <formula>$Z4="Gráfico 22"</formula>
    </cfRule>
    <cfRule type="expression" dxfId="1878" priority="16902">
      <formula>$Z4="Gráfico 21"</formula>
    </cfRule>
    <cfRule type="expression" dxfId="1877" priority="16903">
      <formula>$Z4="Gráfico 20"</formula>
    </cfRule>
    <cfRule type="expression" dxfId="1876" priority="16904">
      <formula>$Z4="Gráfico 18"</formula>
    </cfRule>
    <cfRule type="expression" dxfId="1875" priority="16905">
      <formula>$Z4="Gráfico 19"</formula>
    </cfRule>
    <cfRule type="expression" dxfId="1874" priority="16906">
      <formula>$Z4="Gráfico 17"</formula>
    </cfRule>
    <cfRule type="expression" dxfId="1873" priority="16907">
      <formula>$Z4="Gráfico 16"</formula>
    </cfRule>
    <cfRule type="expression" dxfId="1872" priority="16908">
      <formula>$Z4="Gráfico 15"</formula>
    </cfRule>
    <cfRule type="expression" dxfId="1871" priority="16909">
      <formula>$Z4="Gráfico 14"</formula>
    </cfRule>
    <cfRule type="expression" dxfId="1870" priority="16910">
      <formula>$Z4="Gráfico 12"</formula>
    </cfRule>
    <cfRule type="expression" dxfId="1869" priority="16911">
      <formula>$Z4="Gráfico 13"</formula>
    </cfRule>
    <cfRule type="expression" dxfId="1868" priority="16912">
      <formula>$Z4="Gráfico 11"</formula>
    </cfRule>
    <cfRule type="expression" dxfId="1867" priority="16913">
      <formula>$Z4="Gráfico 9"</formula>
    </cfRule>
    <cfRule type="expression" dxfId="1866" priority="16914">
      <formula>$Z4="Gráfico 8"</formula>
    </cfRule>
    <cfRule type="expression" dxfId="1865" priority="16915">
      <formula>$Z4="Gráfico 7"</formula>
    </cfRule>
    <cfRule type="expression" dxfId="1864" priority="16916">
      <formula>$Z4="Gráfico 6"</formula>
    </cfRule>
    <cfRule type="expression" dxfId="1863" priority="16917">
      <formula>$Z4="Gráfico 4"</formula>
    </cfRule>
    <cfRule type="expression" dxfId="1862" priority="16918">
      <formula>$Z4="Gráfico 3"</formula>
    </cfRule>
    <cfRule type="expression" dxfId="1861" priority="16919">
      <formula>$Z4="Gráfico 2"</formula>
    </cfRule>
    <cfRule type="expression" dxfId="1860" priority="16920">
      <formula>$Z4="Gráfico 1"</formula>
    </cfRule>
    <cfRule type="expression" dxfId="1859" priority="16921">
      <formula>$Z4="Gráfico 5"</formula>
    </cfRule>
  </conditionalFormatting>
  <conditionalFormatting sqref="Z4:Z28">
    <cfRule type="expression" dxfId="1858" priority="5748">
      <formula>$Z4="Reporte 2"</formula>
    </cfRule>
    <cfRule type="expression" dxfId="1857" priority="5749">
      <formula>$Z4="Reporte 1"</formula>
    </cfRule>
    <cfRule type="expression" dxfId="1856" priority="5750">
      <formula>$Z4="Informe 10"</formula>
    </cfRule>
    <cfRule type="expression" dxfId="1855" priority="5751">
      <formula>$Z4="Informe 9"</formula>
    </cfRule>
    <cfRule type="expression" dxfId="1854" priority="5752">
      <formula>$Z4="Informe 8"</formula>
    </cfRule>
    <cfRule type="expression" dxfId="1853" priority="5753">
      <formula>$Z4="Informe 7"</formula>
    </cfRule>
    <cfRule type="expression" dxfId="1852" priority="5754">
      <formula>$Z4="Informe 6"</formula>
    </cfRule>
    <cfRule type="expression" dxfId="1851" priority="5755">
      <formula>$Z4="Informe 5"</formula>
    </cfRule>
    <cfRule type="expression" dxfId="1850" priority="5756">
      <formula>$Z4="Informe 4"</formula>
    </cfRule>
    <cfRule type="expression" dxfId="1849" priority="5757">
      <formula>$Z4="Informe 3"</formula>
    </cfRule>
    <cfRule type="expression" dxfId="1848" priority="5758">
      <formula>$Z4="Informe 2"</formula>
    </cfRule>
    <cfRule type="expression" dxfId="1847" priority="5759">
      <formula>$Z4="Informe 1"</formula>
    </cfRule>
    <cfRule type="expression" dxfId="1846" priority="5760">
      <formula>$Z4="Gráfico 10"</formula>
    </cfRule>
    <cfRule type="expression" dxfId="1845" priority="5761">
      <formula>$Z4="Gráfico 25"</formula>
    </cfRule>
    <cfRule type="expression" dxfId="1844" priority="5762">
      <formula>$Z4="Gráfico 24"</formula>
    </cfRule>
    <cfRule type="expression" dxfId="1843" priority="5763">
      <formula>$Z4="Gráfico 23"</formula>
    </cfRule>
    <cfRule type="expression" dxfId="1842" priority="5764">
      <formula>$Z4="Gráfico 22"</formula>
    </cfRule>
    <cfRule type="expression" dxfId="1841" priority="5765">
      <formula>$Z4="Gráfico 21"</formula>
    </cfRule>
    <cfRule type="expression" dxfId="1840" priority="5766">
      <formula>$Z4="Gráfico 20"</formula>
    </cfRule>
    <cfRule type="expression" dxfId="1839" priority="5767">
      <formula>$Z4="Gráfico 18"</formula>
    </cfRule>
    <cfRule type="expression" dxfId="1838" priority="5768">
      <formula>$Z4="Gráfico 19"</formula>
    </cfRule>
    <cfRule type="expression" dxfId="1837" priority="5769">
      <formula>$Z4="Gráfico 17"</formula>
    </cfRule>
    <cfRule type="expression" dxfId="1836" priority="5770">
      <formula>$Z4="Gráfico 16"</formula>
    </cfRule>
    <cfRule type="expression" dxfId="1835" priority="5771">
      <formula>$Z4="Gráfico 15"</formula>
    </cfRule>
    <cfRule type="expression" dxfId="1834" priority="5772">
      <formula>$Z4="Gráfico 14"</formula>
    </cfRule>
    <cfRule type="expression" dxfId="1833" priority="5773">
      <formula>$Z4="Gráfico 12"</formula>
    </cfRule>
    <cfRule type="expression" dxfId="1832" priority="5774">
      <formula>$Z4="Gráfico 13"</formula>
    </cfRule>
    <cfRule type="expression" dxfId="1831" priority="5775">
      <formula>$Z4="Gráfico 11"</formula>
    </cfRule>
    <cfRule type="expression" dxfId="1830" priority="5776">
      <formula>$Z4="Gráfico 9"</formula>
    </cfRule>
    <cfRule type="expression" dxfId="1829" priority="5777">
      <formula>$Z4="Gráfico 8"</formula>
    </cfRule>
    <cfRule type="expression" dxfId="1828" priority="5778">
      <formula>$Z4="Gráfico 7"</formula>
    </cfRule>
    <cfRule type="expression" dxfId="1827" priority="5779">
      <formula>$Z4="Gráfico 6"</formula>
    </cfRule>
    <cfRule type="expression" dxfId="1826" priority="5780">
      <formula>$Z4="Gráfico 4"</formula>
    </cfRule>
    <cfRule type="expression" dxfId="1825" priority="5781">
      <formula>$Z4="Gráfico 3"</formula>
    </cfRule>
    <cfRule type="expression" dxfId="1824" priority="5782">
      <formula>$Z4="Gráfico 2"</formula>
    </cfRule>
    <cfRule type="expression" dxfId="1823" priority="5783">
      <formula>$Z4="Gráfico 1"</formula>
    </cfRule>
    <cfRule type="expression" dxfId="1822" priority="5784">
      <formula>$Z4="Gráfico 5"</formula>
    </cfRule>
  </conditionalFormatting>
  <conditionalFormatting sqref="AL4">
    <cfRule type="expression" dxfId="1821" priority="2381">
      <formula>$Z4="Reporte 2"</formula>
    </cfRule>
    <cfRule type="expression" dxfId="1820" priority="2382">
      <formula>$Z4="Reporte 1"</formula>
    </cfRule>
    <cfRule type="expression" dxfId="1819" priority="2383">
      <formula>$Z4="Informe 10"</formula>
    </cfRule>
    <cfRule type="expression" dxfId="1818" priority="2384">
      <formula>$Z4="Informe 9"</formula>
    </cfRule>
    <cfRule type="expression" dxfId="1817" priority="2385">
      <formula>$Z4="Informe 8"</formula>
    </cfRule>
    <cfRule type="expression" dxfId="1816" priority="2386">
      <formula>$Z4="Informe 7"</formula>
    </cfRule>
    <cfRule type="expression" dxfId="1815" priority="2387">
      <formula>$Z4="Informe 6"</formula>
    </cfRule>
    <cfRule type="expression" dxfId="1814" priority="2388">
      <formula>$Z4="Informe 5"</formula>
    </cfRule>
    <cfRule type="expression" dxfId="1813" priority="2389">
      <formula>$Z4="Informe 4"</formula>
    </cfRule>
    <cfRule type="expression" dxfId="1812" priority="2390">
      <formula>$Z4="Informe 3"</formula>
    </cfRule>
    <cfRule type="expression" dxfId="1811" priority="2391">
      <formula>$Z4="Informe 2"</formula>
    </cfRule>
    <cfRule type="expression" dxfId="1810" priority="2392">
      <formula>$Z4="Informe 1"</formula>
    </cfRule>
    <cfRule type="expression" dxfId="1809" priority="2393">
      <formula>$Z4="Gráfico 10"</formula>
    </cfRule>
    <cfRule type="expression" dxfId="1808" priority="2394">
      <formula>$Z4="Gráfico 25"</formula>
    </cfRule>
    <cfRule type="expression" dxfId="1807" priority="2395">
      <formula>$Z4="Gráfico 24"</formula>
    </cfRule>
    <cfRule type="expression" dxfId="1806" priority="2396">
      <formula>$Z4="Gráfico 23"</formula>
    </cfRule>
    <cfRule type="expression" dxfId="1805" priority="2397">
      <formula>$Z4="Gráfico 22"</formula>
    </cfRule>
    <cfRule type="expression" dxfId="1804" priority="2398">
      <formula>$Z4="Gráfico 21"</formula>
    </cfRule>
    <cfRule type="expression" dxfId="1803" priority="2399">
      <formula>$Z4="Gráfico 20"</formula>
    </cfRule>
    <cfRule type="expression" dxfId="1802" priority="2400">
      <formula>$Z4="Gráfico 18"</formula>
    </cfRule>
    <cfRule type="expression" dxfId="1801" priority="2401">
      <formula>$Z4="Gráfico 19"</formula>
    </cfRule>
    <cfRule type="expression" dxfId="1800" priority="2402">
      <formula>$Z4="Gráfico 17"</formula>
    </cfRule>
    <cfRule type="expression" dxfId="1799" priority="2403">
      <formula>$Z4="Gráfico 16"</formula>
    </cfRule>
    <cfRule type="expression" dxfId="1798" priority="2404">
      <formula>$Z4="Gráfico 15"</formula>
    </cfRule>
    <cfRule type="expression" dxfId="1797" priority="2405">
      <formula>$Z4="Gráfico 14"</formula>
    </cfRule>
    <cfRule type="expression" dxfId="1796" priority="2406">
      <formula>$Z4="Gráfico 12"</formula>
    </cfRule>
    <cfRule type="expression" dxfId="1795" priority="2407">
      <formula>$Z4="Gráfico 13"</formula>
    </cfRule>
    <cfRule type="expression" dxfId="1794" priority="2408">
      <formula>$Z4="Gráfico 11"</formula>
    </cfRule>
    <cfRule type="expression" dxfId="1793" priority="2409">
      <formula>$Z4="Gráfico 9"</formula>
    </cfRule>
    <cfRule type="expression" dxfId="1792" priority="2410">
      <formula>$Z4="Gráfico 8"</formula>
    </cfRule>
    <cfRule type="expression" dxfId="1791" priority="2411">
      <formula>$Z4="Gráfico 7"</formula>
    </cfRule>
    <cfRule type="expression" dxfId="1790" priority="2412">
      <formula>$Z4="Gráfico 6"</formula>
    </cfRule>
    <cfRule type="expression" dxfId="1789" priority="2413">
      <formula>$Z4="Gráfico 4"</formula>
    </cfRule>
    <cfRule type="expression" dxfId="1788" priority="2414">
      <formula>$Z4="Gráfico 3"</formula>
    </cfRule>
    <cfRule type="expression" dxfId="1787" priority="2415">
      <formula>$Z4="Gráfico 2"</formula>
    </cfRule>
    <cfRule type="expression" dxfId="1786" priority="2416">
      <formula>$Z4="Gráfico 1"</formula>
    </cfRule>
    <cfRule type="expression" dxfId="1785" priority="2417">
      <formula>$Z4="Gráfico 5"</formula>
    </cfRule>
  </conditionalFormatting>
  <conditionalFormatting sqref="K4:K11 K14:K28">
    <cfRule type="expression" dxfId="1784" priority="2380">
      <formula>+LEFT(D4,2)="GR"</formula>
    </cfRule>
  </conditionalFormatting>
  <conditionalFormatting sqref="L4:L11 L14:L28">
    <cfRule type="expression" dxfId="1783" priority="2379">
      <formula>+LEFT(D4,2)="GR"</formula>
    </cfRule>
  </conditionalFormatting>
  <conditionalFormatting sqref="W12 Y12 P12:Q12">
    <cfRule type="expression" dxfId="1782" priority="2342">
      <formula>$Z12="Reporte 2"</formula>
    </cfRule>
    <cfRule type="expression" dxfId="1781" priority="2343">
      <formula>$Z12="Reporte 1"</formula>
    </cfRule>
    <cfRule type="expression" dxfId="1780" priority="2344">
      <formula>$Z12="Informe 10"</formula>
    </cfRule>
    <cfRule type="expression" dxfId="1779" priority="2345">
      <formula>$Z12="Informe 9"</formula>
    </cfRule>
    <cfRule type="expression" dxfId="1778" priority="2346">
      <formula>$Z12="Informe 8"</formula>
    </cfRule>
    <cfRule type="expression" dxfId="1777" priority="2347">
      <formula>$Z12="Informe 7"</formula>
    </cfRule>
    <cfRule type="expression" dxfId="1776" priority="2348">
      <formula>$Z12="Informe 6"</formula>
    </cfRule>
    <cfRule type="expression" dxfId="1775" priority="2349">
      <formula>$Z12="Informe 5"</formula>
    </cfRule>
    <cfRule type="expression" dxfId="1774" priority="2350">
      <formula>$Z12="Informe 4"</formula>
    </cfRule>
    <cfRule type="expression" dxfId="1773" priority="2351">
      <formula>$Z12="Informe 3"</formula>
    </cfRule>
    <cfRule type="expression" dxfId="1772" priority="2352">
      <formula>$Z12="Informe 2"</formula>
    </cfRule>
    <cfRule type="expression" dxfId="1771" priority="2353">
      <formula>$Z12="Informe 1"</formula>
    </cfRule>
    <cfRule type="expression" dxfId="1770" priority="2354">
      <formula>$Z12="Gráfico 10"</formula>
    </cfRule>
    <cfRule type="expression" dxfId="1769" priority="2355">
      <formula>$Z12="Gráfico 25"</formula>
    </cfRule>
    <cfRule type="expression" dxfId="1768" priority="2356">
      <formula>$Z12="Gráfico 24"</formula>
    </cfRule>
    <cfRule type="expression" dxfId="1767" priority="2357">
      <formula>$Z12="Gráfico 23"</formula>
    </cfRule>
    <cfRule type="expression" dxfId="1766" priority="2358">
      <formula>$Z12="Gráfico 22"</formula>
    </cfRule>
    <cfRule type="expression" dxfId="1765" priority="2359">
      <formula>$Z12="Gráfico 21"</formula>
    </cfRule>
    <cfRule type="expression" dxfId="1764" priority="2360">
      <formula>$Z12="Gráfico 20"</formula>
    </cfRule>
    <cfRule type="expression" dxfId="1763" priority="2361">
      <formula>$Z12="Gráfico 18"</formula>
    </cfRule>
    <cfRule type="expression" dxfId="1762" priority="2362">
      <formula>$Z12="Gráfico 19"</formula>
    </cfRule>
    <cfRule type="expression" dxfId="1761" priority="2363">
      <formula>$Z12="Gráfico 17"</formula>
    </cfRule>
    <cfRule type="expression" dxfId="1760" priority="2364">
      <formula>$Z12="Gráfico 16"</formula>
    </cfRule>
    <cfRule type="expression" dxfId="1759" priority="2365">
      <formula>$Z12="Gráfico 15"</formula>
    </cfRule>
    <cfRule type="expression" dxfId="1758" priority="2366">
      <formula>$Z12="Gráfico 14"</formula>
    </cfRule>
    <cfRule type="expression" dxfId="1757" priority="2367">
      <formula>$Z12="Gráfico 12"</formula>
    </cfRule>
    <cfRule type="expression" dxfId="1756" priority="2368">
      <formula>$Z12="Gráfico 13"</formula>
    </cfRule>
    <cfRule type="expression" dxfId="1755" priority="2369">
      <formula>$Z12="Gráfico 11"</formula>
    </cfRule>
    <cfRule type="expression" dxfId="1754" priority="2370">
      <formula>$Z12="Gráfico 9"</formula>
    </cfRule>
    <cfRule type="expression" dxfId="1753" priority="2371">
      <formula>$Z12="Gráfico 8"</formula>
    </cfRule>
    <cfRule type="expression" dxfId="1752" priority="2372">
      <formula>$Z12="Gráfico 7"</formula>
    </cfRule>
    <cfRule type="expression" dxfId="1751" priority="2373">
      <formula>$Z12="Gráfico 6"</formula>
    </cfRule>
    <cfRule type="expression" dxfId="1750" priority="2374">
      <formula>$Z12="Gráfico 4"</formula>
    </cfRule>
    <cfRule type="expression" dxfId="1749" priority="2375">
      <formula>$Z12="Gráfico 3"</formula>
    </cfRule>
    <cfRule type="expression" dxfId="1748" priority="2376">
      <formula>$Z12="Gráfico 2"</formula>
    </cfRule>
    <cfRule type="expression" dxfId="1747" priority="2377">
      <formula>$Z12="Gráfico 1"</formula>
    </cfRule>
    <cfRule type="expression" dxfId="1746" priority="2378">
      <formula>$Z12="Gráfico 5"</formula>
    </cfRule>
  </conditionalFormatting>
  <conditionalFormatting sqref="K12">
    <cfRule type="expression" dxfId="1745" priority="2267">
      <formula>+LEFT(D12,2)="GR"</formula>
    </cfRule>
  </conditionalFormatting>
  <conditionalFormatting sqref="L12">
    <cfRule type="expression" dxfId="1744" priority="2266">
      <formula>+LEFT(D12,2)="GR"</formula>
    </cfRule>
  </conditionalFormatting>
  <conditionalFormatting sqref="W13 Y13 P13:Q13">
    <cfRule type="expression" dxfId="1743" priority="2229">
      <formula>$Z13="Reporte 2"</formula>
    </cfRule>
    <cfRule type="expression" dxfId="1742" priority="2230">
      <formula>$Z13="Reporte 1"</formula>
    </cfRule>
    <cfRule type="expression" dxfId="1741" priority="2231">
      <formula>$Z13="Informe 10"</formula>
    </cfRule>
    <cfRule type="expression" dxfId="1740" priority="2232">
      <formula>$Z13="Informe 9"</formula>
    </cfRule>
    <cfRule type="expression" dxfId="1739" priority="2233">
      <formula>$Z13="Informe 8"</formula>
    </cfRule>
    <cfRule type="expression" dxfId="1738" priority="2234">
      <formula>$Z13="Informe 7"</formula>
    </cfRule>
    <cfRule type="expression" dxfId="1737" priority="2235">
      <formula>$Z13="Informe 6"</formula>
    </cfRule>
    <cfRule type="expression" dxfId="1736" priority="2236">
      <formula>$Z13="Informe 5"</formula>
    </cfRule>
    <cfRule type="expression" dxfId="1735" priority="2237">
      <formula>$Z13="Informe 4"</formula>
    </cfRule>
    <cfRule type="expression" dxfId="1734" priority="2238">
      <formula>$Z13="Informe 3"</formula>
    </cfRule>
    <cfRule type="expression" dxfId="1733" priority="2239">
      <formula>$Z13="Informe 2"</formula>
    </cfRule>
    <cfRule type="expression" dxfId="1732" priority="2240">
      <formula>$Z13="Informe 1"</formula>
    </cfRule>
    <cfRule type="expression" dxfId="1731" priority="2241">
      <formula>$Z13="Gráfico 10"</formula>
    </cfRule>
    <cfRule type="expression" dxfId="1730" priority="2242">
      <formula>$Z13="Gráfico 25"</formula>
    </cfRule>
    <cfRule type="expression" dxfId="1729" priority="2243">
      <formula>$Z13="Gráfico 24"</formula>
    </cfRule>
    <cfRule type="expression" dxfId="1728" priority="2244">
      <formula>$Z13="Gráfico 23"</formula>
    </cfRule>
    <cfRule type="expression" dxfId="1727" priority="2245">
      <formula>$Z13="Gráfico 22"</formula>
    </cfRule>
    <cfRule type="expression" dxfId="1726" priority="2246">
      <formula>$Z13="Gráfico 21"</formula>
    </cfRule>
    <cfRule type="expression" dxfId="1725" priority="2247">
      <formula>$Z13="Gráfico 20"</formula>
    </cfRule>
    <cfRule type="expression" dxfId="1724" priority="2248">
      <formula>$Z13="Gráfico 18"</formula>
    </cfRule>
    <cfRule type="expression" dxfId="1723" priority="2249">
      <formula>$Z13="Gráfico 19"</formula>
    </cfRule>
    <cfRule type="expression" dxfId="1722" priority="2250">
      <formula>$Z13="Gráfico 17"</formula>
    </cfRule>
    <cfRule type="expression" dxfId="1721" priority="2251">
      <formula>$Z13="Gráfico 16"</formula>
    </cfRule>
    <cfRule type="expression" dxfId="1720" priority="2252">
      <formula>$Z13="Gráfico 15"</formula>
    </cfRule>
    <cfRule type="expression" dxfId="1719" priority="2253">
      <formula>$Z13="Gráfico 14"</formula>
    </cfRule>
    <cfRule type="expression" dxfId="1718" priority="2254">
      <formula>$Z13="Gráfico 12"</formula>
    </cfRule>
    <cfRule type="expression" dxfId="1717" priority="2255">
      <formula>$Z13="Gráfico 13"</formula>
    </cfRule>
    <cfRule type="expression" dxfId="1716" priority="2256">
      <formula>$Z13="Gráfico 11"</formula>
    </cfRule>
    <cfRule type="expression" dxfId="1715" priority="2257">
      <formula>$Z13="Gráfico 9"</formula>
    </cfRule>
    <cfRule type="expression" dxfId="1714" priority="2258">
      <formula>$Z13="Gráfico 8"</formula>
    </cfRule>
    <cfRule type="expression" dxfId="1713" priority="2259">
      <formula>$Z13="Gráfico 7"</formula>
    </cfRule>
    <cfRule type="expression" dxfId="1712" priority="2260">
      <formula>$Z13="Gráfico 6"</formula>
    </cfRule>
    <cfRule type="expression" dxfId="1711" priority="2261">
      <formula>$Z13="Gráfico 4"</formula>
    </cfRule>
    <cfRule type="expression" dxfId="1710" priority="2262">
      <formula>$Z13="Gráfico 3"</formula>
    </cfRule>
    <cfRule type="expression" dxfId="1709" priority="2263">
      <formula>$Z13="Gráfico 2"</formula>
    </cfRule>
    <cfRule type="expression" dxfId="1708" priority="2264">
      <formula>$Z13="Gráfico 1"</formula>
    </cfRule>
    <cfRule type="expression" dxfId="1707" priority="2265">
      <formula>$Z13="Gráfico 5"</formula>
    </cfRule>
  </conditionalFormatting>
  <conditionalFormatting sqref="K13">
    <cfRule type="expression" dxfId="1706" priority="2154">
      <formula>+LEFT(D13,2)="GR"</formula>
    </cfRule>
  </conditionalFormatting>
  <conditionalFormatting sqref="L13">
    <cfRule type="expression" dxfId="1705" priority="2153">
      <formula>+LEFT(D13,2)="GR"</formula>
    </cfRule>
  </conditionalFormatting>
  <conditionalFormatting sqref="P14:P28">
    <cfRule type="expression" dxfId="1704" priority="2079">
      <formula>$Z14="Reporte 2"</formula>
    </cfRule>
    <cfRule type="expression" dxfId="1703" priority="2080">
      <formula>$Z14="Reporte 1"</formula>
    </cfRule>
    <cfRule type="expression" dxfId="1702" priority="2081">
      <formula>$Z14="Informe 10"</formula>
    </cfRule>
    <cfRule type="expression" dxfId="1701" priority="2082">
      <formula>$Z14="Informe 9"</formula>
    </cfRule>
    <cfRule type="expression" dxfId="1700" priority="2083">
      <formula>$Z14="Informe 8"</formula>
    </cfRule>
    <cfRule type="expression" dxfId="1699" priority="2084">
      <formula>$Z14="Informe 7"</formula>
    </cfRule>
    <cfRule type="expression" dxfId="1698" priority="2085">
      <formula>$Z14="Informe 6"</formula>
    </cfRule>
    <cfRule type="expression" dxfId="1697" priority="2086">
      <formula>$Z14="Informe 5"</formula>
    </cfRule>
    <cfRule type="expression" dxfId="1696" priority="2087">
      <formula>$Z14="Informe 4"</formula>
    </cfRule>
    <cfRule type="expression" dxfId="1695" priority="2088">
      <formula>$Z14="Informe 3"</formula>
    </cfRule>
    <cfRule type="expression" dxfId="1694" priority="2089">
      <formula>$Z14="Informe 2"</formula>
    </cfRule>
    <cfRule type="expression" dxfId="1693" priority="2090">
      <formula>$Z14="Informe 1"</formula>
    </cfRule>
    <cfRule type="expression" dxfId="1692" priority="2091">
      <formula>$Z14="Gráfico 10"</formula>
    </cfRule>
    <cfRule type="expression" dxfId="1691" priority="2092">
      <formula>$Z14="Gráfico 25"</formula>
    </cfRule>
    <cfRule type="expression" dxfId="1690" priority="2093">
      <formula>$Z14="Gráfico 24"</formula>
    </cfRule>
    <cfRule type="expression" dxfId="1689" priority="2094">
      <formula>$Z14="Gráfico 23"</formula>
    </cfRule>
    <cfRule type="expression" dxfId="1688" priority="2095">
      <formula>$Z14="Gráfico 22"</formula>
    </cfRule>
    <cfRule type="expression" dxfId="1687" priority="2096">
      <formula>$Z14="Gráfico 21"</formula>
    </cfRule>
    <cfRule type="expression" dxfId="1686" priority="2097">
      <formula>$Z14="Gráfico 20"</formula>
    </cfRule>
    <cfRule type="expression" dxfId="1685" priority="2098">
      <formula>$Z14="Gráfico 18"</formula>
    </cfRule>
    <cfRule type="expression" dxfId="1684" priority="2099">
      <formula>$Z14="Gráfico 19"</formula>
    </cfRule>
    <cfRule type="expression" dxfId="1683" priority="2100">
      <formula>$Z14="Gráfico 17"</formula>
    </cfRule>
    <cfRule type="expression" dxfId="1682" priority="2101">
      <formula>$Z14="Gráfico 16"</formula>
    </cfRule>
    <cfRule type="expression" dxfId="1681" priority="2102">
      <formula>$Z14="Gráfico 15"</formula>
    </cfRule>
    <cfRule type="expression" dxfId="1680" priority="2103">
      <formula>$Z14="Gráfico 14"</formula>
    </cfRule>
    <cfRule type="expression" dxfId="1679" priority="2104">
      <formula>$Z14="Gráfico 12"</formula>
    </cfRule>
    <cfRule type="expression" dxfId="1678" priority="2105">
      <formula>$Z14="Gráfico 13"</formula>
    </cfRule>
    <cfRule type="expression" dxfId="1677" priority="2106">
      <formula>$Z14="Gráfico 11"</formula>
    </cfRule>
    <cfRule type="expression" dxfId="1676" priority="2107">
      <formula>$Z14="Gráfico 9"</formula>
    </cfRule>
    <cfRule type="expression" dxfId="1675" priority="2108">
      <formula>$Z14="Gráfico 8"</formula>
    </cfRule>
    <cfRule type="expression" dxfId="1674" priority="2109">
      <formula>$Z14="Gráfico 7"</formula>
    </cfRule>
    <cfRule type="expression" dxfId="1673" priority="2110">
      <formula>$Z14="Gráfico 6"</formula>
    </cfRule>
    <cfRule type="expression" dxfId="1672" priority="2111">
      <formula>$Z14="Gráfico 4"</formula>
    </cfRule>
    <cfRule type="expression" dxfId="1671" priority="2112">
      <formula>$Z14="Gráfico 3"</formula>
    </cfRule>
    <cfRule type="expression" dxfId="1670" priority="2113">
      <formula>$Z14="Gráfico 2"</formula>
    </cfRule>
    <cfRule type="expression" dxfId="1669" priority="2114">
      <formula>$Z14="Gráfico 1"</formula>
    </cfRule>
    <cfRule type="expression" dxfId="1668" priority="2115">
      <formula>$Z14="Gráfico 5"</formula>
    </cfRule>
  </conditionalFormatting>
  <conditionalFormatting sqref="O12:O13">
    <cfRule type="expression" dxfId="1667" priority="2042">
      <formula>$Z12="Reporte 2"</formula>
    </cfRule>
    <cfRule type="expression" dxfId="1666" priority="2043">
      <formula>$Z12="Reporte 1"</formula>
    </cfRule>
    <cfRule type="expression" dxfId="1665" priority="2044">
      <formula>$Z12="Informe 10"</formula>
    </cfRule>
    <cfRule type="expression" dxfId="1664" priority="2045">
      <formula>$Z12="Informe 9"</formula>
    </cfRule>
    <cfRule type="expression" dxfId="1663" priority="2046">
      <formula>$Z12="Informe 8"</formula>
    </cfRule>
    <cfRule type="expression" dxfId="1662" priority="2047">
      <formula>$Z12="Informe 7"</formula>
    </cfRule>
    <cfRule type="expression" dxfId="1661" priority="2048">
      <formula>$Z12="Informe 6"</formula>
    </cfRule>
    <cfRule type="expression" dxfId="1660" priority="2049">
      <formula>$Z12="Informe 5"</formula>
    </cfRule>
    <cfRule type="expression" dxfId="1659" priority="2050">
      <formula>$Z12="Informe 4"</formula>
    </cfRule>
    <cfRule type="expression" dxfId="1658" priority="2051">
      <formula>$Z12="Informe 3"</formula>
    </cfRule>
    <cfRule type="expression" dxfId="1657" priority="2052">
      <formula>$Z12="Informe 2"</formula>
    </cfRule>
    <cfRule type="expression" dxfId="1656" priority="2053">
      <formula>$Z12="Informe 1"</formula>
    </cfRule>
    <cfRule type="expression" dxfId="1655" priority="2054">
      <formula>$Z12="Gráfico 10"</formula>
    </cfRule>
    <cfRule type="expression" dxfId="1654" priority="2055">
      <formula>$Z12="Gráfico 25"</formula>
    </cfRule>
    <cfRule type="expression" dxfId="1653" priority="2056">
      <formula>$Z12="Gráfico 24"</formula>
    </cfRule>
    <cfRule type="expression" dxfId="1652" priority="2057">
      <formula>$Z12="Gráfico 23"</formula>
    </cfRule>
    <cfRule type="expression" dxfId="1651" priority="2058">
      <formula>$Z12="Gráfico 22"</formula>
    </cfRule>
    <cfRule type="expression" dxfId="1650" priority="2059">
      <formula>$Z12="Gráfico 21"</formula>
    </cfRule>
    <cfRule type="expression" dxfId="1649" priority="2060">
      <formula>$Z12="Gráfico 20"</formula>
    </cfRule>
    <cfRule type="expression" dxfId="1648" priority="2061">
      <formula>$Z12="Gráfico 18"</formula>
    </cfRule>
    <cfRule type="expression" dxfId="1647" priority="2062">
      <formula>$Z12="Gráfico 19"</formula>
    </cfRule>
    <cfRule type="expression" dxfId="1646" priority="2063">
      <formula>$Z12="Gráfico 17"</formula>
    </cfRule>
    <cfRule type="expression" dxfId="1645" priority="2064">
      <formula>$Z12="Gráfico 16"</formula>
    </cfRule>
    <cfRule type="expression" dxfId="1644" priority="2065">
      <formula>$Z12="Gráfico 15"</formula>
    </cfRule>
    <cfRule type="expression" dxfId="1643" priority="2066">
      <formula>$Z12="Gráfico 14"</formula>
    </cfRule>
    <cfRule type="expression" dxfId="1642" priority="2067">
      <formula>$Z12="Gráfico 12"</formula>
    </cfRule>
    <cfRule type="expression" dxfId="1641" priority="2068">
      <formula>$Z12="Gráfico 13"</formula>
    </cfRule>
    <cfRule type="expression" dxfId="1640" priority="2069">
      <formula>$Z12="Gráfico 11"</formula>
    </cfRule>
    <cfRule type="expression" dxfId="1639" priority="2070">
      <formula>$Z12="Gráfico 9"</formula>
    </cfRule>
    <cfRule type="expression" dxfId="1638" priority="2071">
      <formula>$Z12="Gráfico 8"</formula>
    </cfRule>
    <cfRule type="expression" dxfId="1637" priority="2072">
      <formula>$Z12="Gráfico 7"</formula>
    </cfRule>
    <cfRule type="expression" dxfId="1636" priority="2073">
      <formula>$Z12="Gráfico 6"</formula>
    </cfRule>
    <cfRule type="expression" dxfId="1635" priority="2074">
      <formula>$Z12="Gráfico 4"</formula>
    </cfRule>
    <cfRule type="expression" dxfId="1634" priority="2075">
      <formula>$Z12="Gráfico 3"</formula>
    </cfRule>
    <cfRule type="expression" dxfId="1633" priority="2076">
      <formula>$Z12="Gráfico 2"</formula>
    </cfRule>
    <cfRule type="expression" dxfId="1632" priority="2077">
      <formula>$Z12="Gráfico 1"</formula>
    </cfRule>
    <cfRule type="expression" dxfId="1631" priority="2078">
      <formula>$Z12="Gráfico 5"</formula>
    </cfRule>
  </conditionalFormatting>
  <conditionalFormatting sqref="Y24">
    <cfRule type="expression" dxfId="1630" priority="1413">
      <formula>$Z24="Reporte 2"</formula>
    </cfRule>
    <cfRule type="expression" dxfId="1629" priority="1414">
      <formula>$Z24="Reporte 1"</formula>
    </cfRule>
    <cfRule type="expression" dxfId="1628" priority="1415">
      <formula>$Z24="Informe 10"</formula>
    </cfRule>
    <cfRule type="expression" dxfId="1627" priority="1416">
      <formula>$Z24="Informe 9"</formula>
    </cfRule>
    <cfRule type="expression" dxfId="1626" priority="1417">
      <formula>$Z24="Informe 8"</formula>
    </cfRule>
    <cfRule type="expression" dxfId="1625" priority="1418">
      <formula>$Z24="Informe 7"</formula>
    </cfRule>
    <cfRule type="expression" dxfId="1624" priority="1419">
      <formula>$Z24="Informe 6"</formula>
    </cfRule>
    <cfRule type="expression" dxfId="1623" priority="1420">
      <formula>$Z24="Informe 5"</formula>
    </cfRule>
    <cfRule type="expression" dxfId="1622" priority="1421">
      <formula>$Z24="Informe 4"</formula>
    </cfRule>
    <cfRule type="expression" dxfId="1621" priority="1422">
      <formula>$Z24="Informe 3"</formula>
    </cfRule>
    <cfRule type="expression" dxfId="1620" priority="1423">
      <formula>$Z24="Informe 2"</formula>
    </cfRule>
    <cfRule type="expression" dxfId="1619" priority="1424">
      <formula>$Z24="Informe 1"</formula>
    </cfRule>
    <cfRule type="expression" dxfId="1618" priority="1425">
      <formula>$Z24="Gráfico 10"</formula>
    </cfRule>
    <cfRule type="expression" dxfId="1617" priority="1426">
      <formula>$Z24="Gráfico 25"</formula>
    </cfRule>
    <cfRule type="expression" dxfId="1616" priority="1427">
      <formula>$Z24="Gráfico 24"</formula>
    </cfRule>
    <cfRule type="expression" dxfId="1615" priority="1428">
      <formula>$Z24="Gráfico 23"</formula>
    </cfRule>
    <cfRule type="expression" dxfId="1614" priority="1429">
      <formula>$Z24="Gráfico 22"</formula>
    </cfRule>
    <cfRule type="expression" dxfId="1613" priority="1430">
      <formula>$Z24="Gráfico 21"</formula>
    </cfRule>
    <cfRule type="expression" dxfId="1612" priority="1431">
      <formula>$Z24="Gráfico 20"</formula>
    </cfRule>
    <cfRule type="expression" dxfId="1611" priority="1432">
      <formula>$Z24="Gráfico 18"</formula>
    </cfRule>
    <cfRule type="expression" dxfId="1610" priority="1433">
      <formula>$Z24="Gráfico 19"</formula>
    </cfRule>
    <cfRule type="expression" dxfId="1609" priority="1434">
      <formula>$Z24="Gráfico 17"</formula>
    </cfRule>
    <cfRule type="expression" dxfId="1608" priority="1435">
      <formula>$Z24="Gráfico 16"</formula>
    </cfRule>
    <cfRule type="expression" dxfId="1607" priority="1436">
      <formula>$Z24="Gráfico 15"</formula>
    </cfRule>
    <cfRule type="expression" dxfId="1606" priority="1437">
      <formula>$Z24="Gráfico 14"</formula>
    </cfRule>
    <cfRule type="expression" dxfId="1605" priority="1438">
      <formula>$Z24="Gráfico 12"</formula>
    </cfRule>
    <cfRule type="expression" dxfId="1604" priority="1439">
      <formula>$Z24="Gráfico 13"</formula>
    </cfRule>
    <cfRule type="expression" dxfId="1603" priority="1440">
      <formula>$Z24="Gráfico 11"</formula>
    </cfRule>
    <cfRule type="expression" dxfId="1602" priority="1441">
      <formula>$Z24="Gráfico 9"</formula>
    </cfRule>
    <cfRule type="expression" dxfId="1601" priority="1442">
      <formula>$Z24="Gráfico 8"</formula>
    </cfRule>
    <cfRule type="expression" dxfId="1600" priority="1443">
      <formula>$Z24="Gráfico 7"</formula>
    </cfRule>
    <cfRule type="expression" dxfId="1599" priority="1444">
      <formula>$Z24="Gráfico 6"</formula>
    </cfRule>
    <cfRule type="expression" dxfId="1598" priority="1445">
      <formula>$Z24="Gráfico 4"</formula>
    </cfRule>
    <cfRule type="expression" dxfId="1597" priority="1446">
      <formula>$Z24="Gráfico 3"</formula>
    </cfRule>
    <cfRule type="expression" dxfId="1596" priority="1447">
      <formula>$Z24="Gráfico 2"</formula>
    </cfRule>
    <cfRule type="expression" dxfId="1595" priority="1448">
      <formula>$Z24="Gráfico 1"</formula>
    </cfRule>
    <cfRule type="expression" dxfId="1594" priority="1449">
      <formula>$Z24="Gráfico 5"</formula>
    </cfRule>
  </conditionalFormatting>
  <conditionalFormatting sqref="N4:N31">
    <cfRule type="expression" dxfId="1371" priority="1487">
      <formula>$Z4="Reporte 2"</formula>
    </cfRule>
    <cfRule type="expression" dxfId="1370" priority="1488">
      <formula>$Z4="Reporte 1"</formula>
    </cfRule>
    <cfRule type="expression" dxfId="1369" priority="1489">
      <formula>$Z4="Informe 10"</formula>
    </cfRule>
    <cfRule type="expression" dxfId="1368" priority="1490">
      <formula>$Z4="Informe 9"</formula>
    </cfRule>
    <cfRule type="expression" dxfId="1367" priority="1491">
      <formula>$Z4="Informe 8"</formula>
    </cfRule>
    <cfRule type="expression" dxfId="1366" priority="1492">
      <formula>$Z4="Informe 7"</formula>
    </cfRule>
    <cfRule type="expression" dxfId="1365" priority="1493">
      <formula>$Z4="Informe 6"</formula>
    </cfRule>
    <cfRule type="expression" dxfId="1364" priority="1494">
      <formula>$Z4="Informe 5"</formula>
    </cfRule>
    <cfRule type="expression" dxfId="1363" priority="1495">
      <formula>$Z4="Informe 4"</formula>
    </cfRule>
    <cfRule type="expression" dxfId="1362" priority="1496">
      <formula>$Z4="Informe 3"</formula>
    </cfRule>
    <cfRule type="expression" dxfId="1361" priority="1497">
      <formula>$Z4="Informe 2"</formula>
    </cfRule>
    <cfRule type="expression" dxfId="1360" priority="1498">
      <formula>$Z4="Informe 1"</formula>
    </cfRule>
    <cfRule type="expression" dxfId="1359" priority="1499">
      <formula>$Z4="Gráfico 10"</formula>
    </cfRule>
    <cfRule type="expression" dxfId="1358" priority="1500">
      <formula>$Z4="Gráfico 25"</formula>
    </cfRule>
    <cfRule type="expression" dxfId="1357" priority="1501">
      <formula>$Z4="Gráfico 24"</formula>
    </cfRule>
    <cfRule type="expression" dxfId="1356" priority="1502">
      <formula>$Z4="Gráfico 23"</formula>
    </cfRule>
    <cfRule type="expression" dxfId="1355" priority="1503">
      <formula>$Z4="Gráfico 22"</formula>
    </cfRule>
    <cfRule type="expression" dxfId="1354" priority="1504">
      <formula>$Z4="Gráfico 21"</formula>
    </cfRule>
    <cfRule type="expression" dxfId="1353" priority="1505">
      <formula>$Z4="Gráfico 20"</formula>
    </cfRule>
    <cfRule type="expression" dxfId="1352" priority="1506">
      <formula>$Z4="Gráfico 18"</formula>
    </cfRule>
    <cfRule type="expression" dxfId="1351" priority="1507">
      <formula>$Z4="Gráfico 19"</formula>
    </cfRule>
    <cfRule type="expression" dxfId="1350" priority="1508">
      <formula>$Z4="Gráfico 17"</formula>
    </cfRule>
    <cfRule type="expression" dxfId="1349" priority="1509">
      <formula>$Z4="Gráfico 16"</formula>
    </cfRule>
    <cfRule type="expression" dxfId="1348" priority="1510">
      <formula>$Z4="Gráfico 15"</formula>
    </cfRule>
    <cfRule type="expression" dxfId="1347" priority="1511">
      <formula>$Z4="Gráfico 14"</formula>
    </cfRule>
    <cfRule type="expression" dxfId="1346" priority="1512">
      <formula>$Z4="Gráfico 12"</formula>
    </cfRule>
    <cfRule type="expression" dxfId="1345" priority="1513">
      <formula>$Z4="Gráfico 13"</formula>
    </cfRule>
    <cfRule type="expression" dxfId="1344" priority="1514">
      <formula>$Z4="Gráfico 11"</formula>
    </cfRule>
    <cfRule type="expression" dxfId="1343" priority="1515">
      <formula>$Z4="Gráfico 9"</formula>
    </cfRule>
    <cfRule type="expression" dxfId="1342" priority="1516">
      <formula>$Z4="Gráfico 8"</formula>
    </cfRule>
    <cfRule type="expression" dxfId="1341" priority="1517">
      <formula>$Z4="Gráfico 7"</formula>
    </cfRule>
    <cfRule type="expression" dxfId="1340" priority="1518">
      <formula>$Z4="Gráfico 6"</formula>
    </cfRule>
    <cfRule type="expression" dxfId="1339" priority="1519">
      <formula>$Z4="Gráfico 4"</formula>
    </cfRule>
    <cfRule type="expression" dxfId="1338" priority="1520">
      <formula>$Z4="Gráfico 3"</formula>
    </cfRule>
    <cfRule type="expression" dxfId="1337" priority="1521">
      <formula>$Z4="Gráfico 2"</formula>
    </cfRule>
    <cfRule type="expression" dxfId="1336" priority="1522">
      <formula>$Z4="Gráfico 1"</formula>
    </cfRule>
    <cfRule type="expression" dxfId="1335" priority="1523">
      <formula>$Z4="Gráfico 5"</formula>
    </cfRule>
  </conditionalFormatting>
  <conditionalFormatting sqref="Y23">
    <cfRule type="expression" dxfId="1334" priority="1450">
      <formula>$Z23="Reporte 2"</formula>
    </cfRule>
    <cfRule type="expression" dxfId="1333" priority="1451">
      <formula>$Z23="Reporte 1"</formula>
    </cfRule>
    <cfRule type="expression" dxfId="1332" priority="1452">
      <formula>$Z23="Informe 10"</formula>
    </cfRule>
    <cfRule type="expression" dxfId="1331" priority="1453">
      <formula>$Z23="Informe 9"</formula>
    </cfRule>
    <cfRule type="expression" dxfId="1330" priority="1454">
      <formula>$Z23="Informe 8"</formula>
    </cfRule>
    <cfRule type="expression" dxfId="1329" priority="1455">
      <formula>$Z23="Informe 7"</formula>
    </cfRule>
    <cfRule type="expression" dxfId="1328" priority="1456">
      <formula>$Z23="Informe 6"</formula>
    </cfRule>
    <cfRule type="expression" dxfId="1327" priority="1457">
      <formula>$Z23="Informe 5"</formula>
    </cfRule>
    <cfRule type="expression" dxfId="1326" priority="1458">
      <formula>$Z23="Informe 4"</formula>
    </cfRule>
    <cfRule type="expression" dxfId="1325" priority="1459">
      <formula>$Z23="Informe 3"</formula>
    </cfRule>
    <cfRule type="expression" dxfId="1324" priority="1460">
      <formula>$Z23="Informe 2"</formula>
    </cfRule>
    <cfRule type="expression" dxfId="1323" priority="1461">
      <formula>$Z23="Informe 1"</formula>
    </cfRule>
    <cfRule type="expression" dxfId="1322" priority="1462">
      <formula>$Z23="Gráfico 10"</formula>
    </cfRule>
    <cfRule type="expression" dxfId="1321" priority="1463">
      <formula>$Z23="Gráfico 25"</formula>
    </cfRule>
    <cfRule type="expression" dxfId="1320" priority="1464">
      <formula>$Z23="Gráfico 24"</formula>
    </cfRule>
    <cfRule type="expression" dxfId="1319" priority="1465">
      <formula>$Z23="Gráfico 23"</formula>
    </cfRule>
    <cfRule type="expression" dxfId="1318" priority="1466">
      <formula>$Z23="Gráfico 22"</formula>
    </cfRule>
    <cfRule type="expression" dxfId="1317" priority="1467">
      <formula>$Z23="Gráfico 21"</formula>
    </cfRule>
    <cfRule type="expression" dxfId="1316" priority="1468">
      <formula>$Z23="Gráfico 20"</formula>
    </cfRule>
    <cfRule type="expression" dxfId="1315" priority="1469">
      <formula>$Z23="Gráfico 18"</formula>
    </cfRule>
    <cfRule type="expression" dxfId="1314" priority="1470">
      <formula>$Z23="Gráfico 19"</formula>
    </cfRule>
    <cfRule type="expression" dxfId="1313" priority="1471">
      <formula>$Z23="Gráfico 17"</formula>
    </cfRule>
    <cfRule type="expression" dxfId="1312" priority="1472">
      <formula>$Z23="Gráfico 16"</formula>
    </cfRule>
    <cfRule type="expression" dxfId="1311" priority="1473">
      <formula>$Z23="Gráfico 15"</formula>
    </cfRule>
    <cfRule type="expression" dxfId="1310" priority="1474">
      <formula>$Z23="Gráfico 14"</formula>
    </cfRule>
    <cfRule type="expression" dxfId="1309" priority="1475">
      <formula>$Z23="Gráfico 12"</formula>
    </cfRule>
    <cfRule type="expression" dxfId="1308" priority="1476">
      <formula>$Z23="Gráfico 13"</formula>
    </cfRule>
    <cfRule type="expression" dxfId="1307" priority="1477">
      <formula>$Z23="Gráfico 11"</formula>
    </cfRule>
    <cfRule type="expression" dxfId="1306" priority="1478">
      <formula>$Z23="Gráfico 9"</formula>
    </cfRule>
    <cfRule type="expression" dxfId="1305" priority="1479">
      <formula>$Z23="Gráfico 8"</formula>
    </cfRule>
    <cfRule type="expression" dxfId="1304" priority="1480">
      <formula>$Z23="Gráfico 7"</formula>
    </cfRule>
    <cfRule type="expression" dxfId="1303" priority="1481">
      <formula>$Z23="Gráfico 6"</formula>
    </cfRule>
    <cfRule type="expression" dxfId="1302" priority="1482">
      <formula>$Z23="Gráfico 4"</formula>
    </cfRule>
    <cfRule type="expression" dxfId="1301" priority="1483">
      <formula>$Z23="Gráfico 3"</formula>
    </cfRule>
    <cfRule type="expression" dxfId="1300" priority="1484">
      <formula>$Z23="Gráfico 2"</formula>
    </cfRule>
    <cfRule type="expression" dxfId="1299" priority="1485">
      <formula>$Z23="Gráfico 1"</formula>
    </cfRule>
    <cfRule type="expression" dxfId="1298" priority="1486">
      <formula>$Z23="Gráfico 5"</formula>
    </cfRule>
  </conditionalFormatting>
  <conditionalFormatting sqref="V29:W31 Y29:Y31 AL29:AL31 Q29:S31">
    <cfRule type="expression" dxfId="1297" priority="1376">
      <formula>$Z29="Reporte 2"</formula>
    </cfRule>
    <cfRule type="expression" dxfId="1296" priority="1377">
      <formula>$Z29="Reporte 1"</formula>
    </cfRule>
    <cfRule type="expression" dxfId="1295" priority="1378">
      <formula>$Z29="Informe 10"</formula>
    </cfRule>
    <cfRule type="expression" dxfId="1294" priority="1379">
      <formula>$Z29="Informe 9"</formula>
    </cfRule>
    <cfRule type="expression" dxfId="1293" priority="1380">
      <formula>$Z29="Informe 8"</formula>
    </cfRule>
    <cfRule type="expression" dxfId="1292" priority="1381">
      <formula>$Z29="Informe 7"</formula>
    </cfRule>
    <cfRule type="expression" dxfId="1291" priority="1382">
      <formula>$Z29="Informe 6"</formula>
    </cfRule>
    <cfRule type="expression" dxfId="1290" priority="1383">
      <formula>$Z29="Informe 5"</formula>
    </cfRule>
    <cfRule type="expression" dxfId="1289" priority="1384">
      <formula>$Z29="Informe 4"</formula>
    </cfRule>
    <cfRule type="expression" dxfId="1288" priority="1385">
      <formula>$Z29="Informe 3"</formula>
    </cfRule>
    <cfRule type="expression" dxfId="1287" priority="1386">
      <formula>$Z29="Informe 2"</formula>
    </cfRule>
    <cfRule type="expression" dxfId="1286" priority="1387">
      <formula>$Z29="Informe 1"</formula>
    </cfRule>
    <cfRule type="expression" dxfId="1285" priority="1388">
      <formula>$Z29="Gráfico 10"</formula>
    </cfRule>
    <cfRule type="expression" dxfId="1284" priority="1389">
      <formula>$Z29="Gráfico 25"</formula>
    </cfRule>
    <cfRule type="expression" dxfId="1283" priority="1390">
      <formula>$Z29="Gráfico 24"</formula>
    </cfRule>
    <cfRule type="expression" dxfId="1282" priority="1391">
      <formula>$Z29="Gráfico 23"</formula>
    </cfRule>
    <cfRule type="expression" dxfId="1281" priority="1392">
      <formula>$Z29="Gráfico 22"</formula>
    </cfRule>
    <cfRule type="expression" dxfId="1280" priority="1393">
      <formula>$Z29="Gráfico 21"</formula>
    </cfRule>
    <cfRule type="expression" dxfId="1279" priority="1394">
      <formula>$Z29="Gráfico 20"</formula>
    </cfRule>
    <cfRule type="expression" dxfId="1278" priority="1395">
      <formula>$Z29="Gráfico 18"</formula>
    </cfRule>
    <cfRule type="expression" dxfId="1277" priority="1396">
      <formula>$Z29="Gráfico 19"</formula>
    </cfRule>
    <cfRule type="expression" dxfId="1276" priority="1397">
      <formula>$Z29="Gráfico 17"</formula>
    </cfRule>
    <cfRule type="expression" dxfId="1275" priority="1398">
      <formula>$Z29="Gráfico 16"</formula>
    </cfRule>
    <cfRule type="expression" dxfId="1274" priority="1399">
      <formula>$Z29="Gráfico 15"</formula>
    </cfRule>
    <cfRule type="expression" dxfId="1273" priority="1400">
      <formula>$Z29="Gráfico 14"</formula>
    </cfRule>
    <cfRule type="expression" dxfId="1272" priority="1401">
      <formula>$Z29="Gráfico 12"</formula>
    </cfRule>
    <cfRule type="expression" dxfId="1271" priority="1402">
      <formula>$Z29="Gráfico 13"</formula>
    </cfRule>
    <cfRule type="expression" dxfId="1270" priority="1403">
      <formula>$Z29="Gráfico 11"</formula>
    </cfRule>
    <cfRule type="expression" dxfId="1269" priority="1404">
      <formula>$Z29="Gráfico 9"</formula>
    </cfRule>
    <cfRule type="expression" dxfId="1268" priority="1405">
      <formula>$Z29="Gráfico 8"</formula>
    </cfRule>
    <cfRule type="expression" dxfId="1267" priority="1406">
      <formula>$Z29="Gráfico 7"</formula>
    </cfRule>
    <cfRule type="expression" dxfId="1266" priority="1407">
      <formula>$Z29="Gráfico 6"</formula>
    </cfRule>
    <cfRule type="expression" dxfId="1265" priority="1408">
      <formula>$Z29="Gráfico 4"</formula>
    </cfRule>
    <cfRule type="expression" dxfId="1264" priority="1409">
      <formula>$Z29="Gráfico 3"</formula>
    </cfRule>
    <cfRule type="expression" dxfId="1263" priority="1410">
      <formula>$Z29="Gráfico 2"</formula>
    </cfRule>
    <cfRule type="expression" dxfId="1262" priority="1411">
      <formula>$Z29="Gráfico 1"</formula>
    </cfRule>
    <cfRule type="expression" dxfId="1261" priority="1412">
      <formula>$Z29="Gráfico 5"</formula>
    </cfRule>
  </conditionalFormatting>
  <conditionalFormatting sqref="T29:T31">
    <cfRule type="expression" dxfId="1260" priority="1339">
      <formula>$Z29="Reporte 2"</formula>
    </cfRule>
    <cfRule type="expression" dxfId="1259" priority="1340">
      <formula>$Z29="Reporte 1"</formula>
    </cfRule>
    <cfRule type="expression" dxfId="1258" priority="1341">
      <formula>$Z29="Informe 10"</formula>
    </cfRule>
    <cfRule type="expression" dxfId="1257" priority="1342">
      <formula>$Z29="Informe 9"</formula>
    </cfRule>
    <cfRule type="expression" dxfId="1256" priority="1343">
      <formula>$Z29="Informe 8"</formula>
    </cfRule>
    <cfRule type="expression" dxfId="1255" priority="1344">
      <formula>$Z29="Informe 7"</formula>
    </cfRule>
    <cfRule type="expression" dxfId="1254" priority="1345">
      <formula>$Z29="Informe 6"</formula>
    </cfRule>
    <cfRule type="expression" dxfId="1253" priority="1346">
      <formula>$Z29="Informe 5"</formula>
    </cfRule>
    <cfRule type="expression" dxfId="1252" priority="1347">
      <formula>$Z29="Informe 4"</formula>
    </cfRule>
    <cfRule type="expression" dxfId="1251" priority="1348">
      <formula>$Z29="Informe 3"</formula>
    </cfRule>
    <cfRule type="expression" dxfId="1250" priority="1349">
      <formula>$Z29="Informe 2"</formula>
    </cfRule>
    <cfRule type="expression" dxfId="1249" priority="1350">
      <formula>$Z29="Informe 1"</formula>
    </cfRule>
    <cfRule type="expression" dxfId="1248" priority="1351">
      <formula>$Z29="Gráfico 10"</formula>
    </cfRule>
    <cfRule type="expression" dxfId="1247" priority="1352">
      <formula>$Z29="Gráfico 25"</formula>
    </cfRule>
    <cfRule type="expression" dxfId="1246" priority="1353">
      <formula>$Z29="Gráfico 24"</formula>
    </cfRule>
    <cfRule type="expression" dxfId="1245" priority="1354">
      <formula>$Z29="Gráfico 23"</formula>
    </cfRule>
    <cfRule type="expression" dxfId="1244" priority="1355">
      <formula>$Z29="Gráfico 22"</formula>
    </cfRule>
    <cfRule type="expression" dxfId="1243" priority="1356">
      <formula>$Z29="Gráfico 21"</formula>
    </cfRule>
    <cfRule type="expression" dxfId="1242" priority="1357">
      <formula>$Z29="Gráfico 20"</formula>
    </cfRule>
    <cfRule type="expression" dxfId="1241" priority="1358">
      <formula>$Z29="Gráfico 18"</formula>
    </cfRule>
    <cfRule type="expression" dxfId="1240" priority="1359">
      <formula>$Z29="Gráfico 19"</formula>
    </cfRule>
    <cfRule type="expression" dxfId="1239" priority="1360">
      <formula>$Z29="Gráfico 17"</formula>
    </cfRule>
    <cfRule type="expression" dxfId="1238" priority="1361">
      <formula>$Z29="Gráfico 16"</formula>
    </cfRule>
    <cfRule type="expression" dxfId="1237" priority="1362">
      <formula>$Z29="Gráfico 15"</formula>
    </cfRule>
    <cfRule type="expression" dxfId="1236" priority="1363">
      <formula>$Z29="Gráfico 14"</formula>
    </cfRule>
    <cfRule type="expression" dxfId="1235" priority="1364">
      <formula>$Z29="Gráfico 12"</formula>
    </cfRule>
    <cfRule type="expression" dxfId="1234" priority="1365">
      <formula>$Z29="Gráfico 13"</formula>
    </cfRule>
    <cfRule type="expression" dxfId="1233" priority="1366">
      <formula>$Z29="Gráfico 11"</formula>
    </cfRule>
    <cfRule type="expression" dxfId="1232" priority="1367">
      <formula>$Z29="Gráfico 9"</formula>
    </cfRule>
    <cfRule type="expression" dxfId="1231" priority="1368">
      <formula>$Z29="Gráfico 8"</formula>
    </cfRule>
    <cfRule type="expression" dxfId="1230" priority="1369">
      <formula>$Z29="Gráfico 7"</formula>
    </cfRule>
    <cfRule type="expression" dxfId="1229" priority="1370">
      <formula>$Z29="Gráfico 6"</formula>
    </cfRule>
    <cfRule type="expression" dxfId="1228" priority="1371">
      <formula>$Z29="Gráfico 4"</formula>
    </cfRule>
    <cfRule type="expression" dxfId="1227" priority="1372">
      <formula>$Z29="Gráfico 3"</formula>
    </cfRule>
    <cfRule type="expression" dxfId="1226" priority="1373">
      <formula>$Z29="Gráfico 2"</formula>
    </cfRule>
    <cfRule type="expression" dxfId="1225" priority="1374">
      <formula>$Z29="Gráfico 1"</formula>
    </cfRule>
    <cfRule type="expression" dxfId="1224" priority="1375">
      <formula>$Z29="Gráfico 5"</formula>
    </cfRule>
  </conditionalFormatting>
  <conditionalFormatting sqref="Z29:Z31">
    <cfRule type="expression" dxfId="1223" priority="1302">
      <formula>$Z29="Reporte 2"</formula>
    </cfRule>
    <cfRule type="expression" dxfId="1222" priority="1303">
      <formula>$Z29="Reporte 1"</formula>
    </cfRule>
    <cfRule type="expression" dxfId="1221" priority="1304">
      <formula>$Z29="Informe 10"</formula>
    </cfRule>
    <cfRule type="expression" dxfId="1220" priority="1305">
      <formula>$Z29="Informe 9"</formula>
    </cfRule>
    <cfRule type="expression" dxfId="1219" priority="1306">
      <formula>$Z29="Informe 8"</formula>
    </cfRule>
    <cfRule type="expression" dxfId="1218" priority="1307">
      <formula>$Z29="Informe 7"</formula>
    </cfRule>
    <cfRule type="expression" dxfId="1217" priority="1308">
      <formula>$Z29="Informe 6"</formula>
    </cfRule>
    <cfRule type="expression" dxfId="1216" priority="1309">
      <formula>$Z29="Informe 5"</formula>
    </cfRule>
    <cfRule type="expression" dxfId="1215" priority="1310">
      <formula>$Z29="Informe 4"</formula>
    </cfRule>
    <cfRule type="expression" dxfId="1214" priority="1311">
      <formula>$Z29="Informe 3"</formula>
    </cfRule>
    <cfRule type="expression" dxfId="1213" priority="1312">
      <formula>$Z29="Informe 2"</formula>
    </cfRule>
    <cfRule type="expression" dxfId="1212" priority="1313">
      <formula>$Z29="Informe 1"</formula>
    </cfRule>
    <cfRule type="expression" dxfId="1211" priority="1314">
      <formula>$Z29="Gráfico 10"</formula>
    </cfRule>
    <cfRule type="expression" dxfId="1210" priority="1315">
      <formula>$Z29="Gráfico 25"</formula>
    </cfRule>
    <cfRule type="expression" dxfId="1209" priority="1316">
      <formula>$Z29="Gráfico 24"</formula>
    </cfRule>
    <cfRule type="expression" dxfId="1208" priority="1317">
      <formula>$Z29="Gráfico 23"</formula>
    </cfRule>
    <cfRule type="expression" dxfId="1207" priority="1318">
      <formula>$Z29="Gráfico 22"</formula>
    </cfRule>
    <cfRule type="expression" dxfId="1206" priority="1319">
      <formula>$Z29="Gráfico 21"</formula>
    </cfRule>
    <cfRule type="expression" dxfId="1205" priority="1320">
      <formula>$Z29="Gráfico 20"</formula>
    </cfRule>
    <cfRule type="expression" dxfId="1204" priority="1321">
      <formula>$Z29="Gráfico 18"</formula>
    </cfRule>
    <cfRule type="expression" dxfId="1203" priority="1322">
      <formula>$Z29="Gráfico 19"</formula>
    </cfRule>
    <cfRule type="expression" dxfId="1202" priority="1323">
      <formula>$Z29="Gráfico 17"</formula>
    </cfRule>
    <cfRule type="expression" dxfId="1201" priority="1324">
      <formula>$Z29="Gráfico 16"</formula>
    </cfRule>
    <cfRule type="expression" dxfId="1200" priority="1325">
      <formula>$Z29="Gráfico 15"</formula>
    </cfRule>
    <cfRule type="expression" dxfId="1199" priority="1326">
      <formula>$Z29="Gráfico 14"</formula>
    </cfRule>
    <cfRule type="expression" dxfId="1198" priority="1327">
      <formula>$Z29="Gráfico 12"</formula>
    </cfRule>
    <cfRule type="expression" dxfId="1197" priority="1328">
      <formula>$Z29="Gráfico 13"</formula>
    </cfRule>
    <cfRule type="expression" dxfId="1196" priority="1329">
      <formula>$Z29="Gráfico 11"</formula>
    </cfRule>
    <cfRule type="expression" dxfId="1195" priority="1330">
      <formula>$Z29="Gráfico 9"</formula>
    </cfRule>
    <cfRule type="expression" dxfId="1194" priority="1331">
      <formula>$Z29="Gráfico 8"</formula>
    </cfRule>
    <cfRule type="expression" dxfId="1193" priority="1332">
      <formula>$Z29="Gráfico 7"</formula>
    </cfRule>
    <cfRule type="expression" dxfId="1192" priority="1333">
      <formula>$Z29="Gráfico 6"</formula>
    </cfRule>
    <cfRule type="expression" dxfId="1191" priority="1334">
      <formula>$Z29="Gráfico 4"</formula>
    </cfRule>
    <cfRule type="expression" dxfId="1190" priority="1335">
      <formula>$Z29="Gráfico 3"</formula>
    </cfRule>
    <cfRule type="expression" dxfId="1189" priority="1336">
      <formula>$Z29="Gráfico 2"</formula>
    </cfRule>
    <cfRule type="expression" dxfId="1188" priority="1337">
      <formula>$Z29="Gráfico 1"</formula>
    </cfRule>
    <cfRule type="expression" dxfId="1187" priority="1338">
      <formula>$Z29="Gráfico 5"</formula>
    </cfRule>
  </conditionalFormatting>
  <conditionalFormatting sqref="K29:K31">
    <cfRule type="expression" dxfId="1186" priority="1301">
      <formula>+LEFT(D29,2)="GR"</formula>
    </cfRule>
  </conditionalFormatting>
  <conditionalFormatting sqref="L29:L31">
    <cfRule type="expression" dxfId="1185" priority="1300">
      <formula>+LEFT(D29,2)="GR"</formula>
    </cfRule>
  </conditionalFormatting>
  <conditionalFormatting sqref="P29:P31">
    <cfRule type="expression" dxfId="1184" priority="1263">
      <formula>$Z29="Reporte 2"</formula>
    </cfRule>
    <cfRule type="expression" dxfId="1183" priority="1264">
      <formula>$Z29="Reporte 1"</formula>
    </cfRule>
    <cfRule type="expression" dxfId="1182" priority="1265">
      <formula>$Z29="Informe 10"</formula>
    </cfRule>
    <cfRule type="expression" dxfId="1181" priority="1266">
      <formula>$Z29="Informe 9"</formula>
    </cfRule>
    <cfRule type="expression" dxfId="1180" priority="1267">
      <formula>$Z29="Informe 8"</formula>
    </cfRule>
    <cfRule type="expression" dxfId="1179" priority="1268">
      <formula>$Z29="Informe 7"</formula>
    </cfRule>
    <cfRule type="expression" dxfId="1178" priority="1269">
      <formula>$Z29="Informe 6"</formula>
    </cfRule>
    <cfRule type="expression" dxfId="1177" priority="1270">
      <formula>$Z29="Informe 5"</formula>
    </cfRule>
    <cfRule type="expression" dxfId="1176" priority="1271">
      <formula>$Z29="Informe 4"</formula>
    </cfRule>
    <cfRule type="expression" dxfId="1175" priority="1272">
      <formula>$Z29="Informe 3"</formula>
    </cfRule>
    <cfRule type="expression" dxfId="1174" priority="1273">
      <formula>$Z29="Informe 2"</formula>
    </cfRule>
    <cfRule type="expression" dxfId="1173" priority="1274">
      <formula>$Z29="Informe 1"</formula>
    </cfRule>
    <cfRule type="expression" dxfId="1172" priority="1275">
      <formula>$Z29="Gráfico 10"</formula>
    </cfRule>
    <cfRule type="expression" dxfId="1171" priority="1276">
      <formula>$Z29="Gráfico 25"</formula>
    </cfRule>
    <cfRule type="expression" dxfId="1170" priority="1277">
      <formula>$Z29="Gráfico 24"</formula>
    </cfRule>
    <cfRule type="expression" dxfId="1169" priority="1278">
      <formula>$Z29="Gráfico 23"</formula>
    </cfRule>
    <cfRule type="expression" dxfId="1168" priority="1279">
      <formula>$Z29="Gráfico 22"</formula>
    </cfRule>
    <cfRule type="expression" dxfId="1167" priority="1280">
      <formula>$Z29="Gráfico 21"</formula>
    </cfRule>
    <cfRule type="expression" dxfId="1166" priority="1281">
      <formula>$Z29="Gráfico 20"</formula>
    </cfRule>
    <cfRule type="expression" dxfId="1165" priority="1282">
      <formula>$Z29="Gráfico 18"</formula>
    </cfRule>
    <cfRule type="expression" dxfId="1164" priority="1283">
      <formula>$Z29="Gráfico 19"</formula>
    </cfRule>
    <cfRule type="expression" dxfId="1163" priority="1284">
      <formula>$Z29="Gráfico 17"</formula>
    </cfRule>
    <cfRule type="expression" dxfId="1162" priority="1285">
      <formula>$Z29="Gráfico 16"</formula>
    </cfRule>
    <cfRule type="expression" dxfId="1161" priority="1286">
      <formula>$Z29="Gráfico 15"</formula>
    </cfRule>
    <cfRule type="expression" dxfId="1160" priority="1287">
      <formula>$Z29="Gráfico 14"</formula>
    </cfRule>
    <cfRule type="expression" dxfId="1159" priority="1288">
      <formula>$Z29="Gráfico 12"</formula>
    </cfRule>
    <cfRule type="expression" dxfId="1158" priority="1289">
      <formula>$Z29="Gráfico 13"</formula>
    </cfRule>
    <cfRule type="expression" dxfId="1157" priority="1290">
      <formula>$Z29="Gráfico 11"</formula>
    </cfRule>
    <cfRule type="expression" dxfId="1156" priority="1291">
      <formula>$Z29="Gráfico 9"</formula>
    </cfRule>
    <cfRule type="expression" dxfId="1155" priority="1292">
      <formula>$Z29="Gráfico 8"</formula>
    </cfRule>
    <cfRule type="expression" dxfId="1154" priority="1293">
      <formula>$Z29="Gráfico 7"</formula>
    </cfRule>
    <cfRule type="expression" dxfId="1153" priority="1294">
      <formula>$Z29="Gráfico 6"</formula>
    </cfRule>
    <cfRule type="expression" dxfId="1152" priority="1295">
      <formula>$Z29="Gráfico 4"</formula>
    </cfRule>
    <cfRule type="expression" dxfId="1151" priority="1296">
      <formula>$Z29="Gráfico 3"</formula>
    </cfRule>
    <cfRule type="expression" dxfId="1150" priority="1297">
      <formula>$Z29="Gráfico 2"</formula>
    </cfRule>
    <cfRule type="expression" dxfId="1149" priority="1298">
      <formula>$Z29="Gráfico 1"</formula>
    </cfRule>
    <cfRule type="expression" dxfId="1148" priority="1299">
      <formula>$Z29="Gráfico 5"</formula>
    </cfRule>
  </conditionalFormatting>
  <conditionalFormatting sqref="O31">
    <cfRule type="expression" dxfId="1073" priority="967">
      <formula>$Z31="Reporte 2"</formula>
    </cfRule>
    <cfRule type="expression" dxfId="1072" priority="968">
      <formula>$Z31="Reporte 1"</formula>
    </cfRule>
    <cfRule type="expression" dxfId="1071" priority="969">
      <formula>$Z31="Informe 10"</formula>
    </cfRule>
    <cfRule type="expression" dxfId="1070" priority="970">
      <formula>$Z31="Informe 9"</formula>
    </cfRule>
    <cfRule type="expression" dxfId="1069" priority="971">
      <formula>$Z31="Informe 8"</formula>
    </cfRule>
    <cfRule type="expression" dxfId="1068" priority="972">
      <formula>$Z31="Informe 7"</formula>
    </cfRule>
    <cfRule type="expression" dxfId="1067" priority="973">
      <formula>$Z31="Informe 6"</formula>
    </cfRule>
    <cfRule type="expression" dxfId="1066" priority="974">
      <formula>$Z31="Informe 5"</formula>
    </cfRule>
    <cfRule type="expression" dxfId="1065" priority="975">
      <formula>$Z31="Informe 4"</formula>
    </cfRule>
    <cfRule type="expression" dxfId="1064" priority="976">
      <formula>$Z31="Informe 3"</formula>
    </cfRule>
    <cfRule type="expression" dxfId="1063" priority="977">
      <formula>$Z31="Informe 2"</formula>
    </cfRule>
    <cfRule type="expression" dxfId="1062" priority="978">
      <formula>$Z31="Informe 1"</formula>
    </cfRule>
    <cfRule type="expression" dxfId="1061" priority="979">
      <formula>$Z31="Gráfico 10"</formula>
    </cfRule>
    <cfRule type="expression" dxfId="1060" priority="980">
      <formula>$Z31="Gráfico 25"</formula>
    </cfRule>
    <cfRule type="expression" dxfId="1059" priority="981">
      <formula>$Z31="Gráfico 24"</formula>
    </cfRule>
    <cfRule type="expression" dxfId="1058" priority="982">
      <formula>$Z31="Gráfico 23"</formula>
    </cfRule>
    <cfRule type="expression" dxfId="1057" priority="983">
      <formula>$Z31="Gráfico 22"</formula>
    </cfRule>
    <cfRule type="expression" dxfId="1056" priority="984">
      <formula>$Z31="Gráfico 21"</formula>
    </cfRule>
    <cfRule type="expression" dxfId="1055" priority="985">
      <formula>$Z31="Gráfico 20"</formula>
    </cfRule>
    <cfRule type="expression" dxfId="1054" priority="986">
      <formula>$Z31="Gráfico 18"</formula>
    </cfRule>
    <cfRule type="expression" dxfId="1053" priority="987">
      <formula>$Z31="Gráfico 19"</formula>
    </cfRule>
    <cfRule type="expression" dxfId="1052" priority="988">
      <formula>$Z31="Gráfico 17"</formula>
    </cfRule>
    <cfRule type="expression" dxfId="1051" priority="989">
      <formula>$Z31="Gráfico 16"</formula>
    </cfRule>
    <cfRule type="expression" dxfId="1050" priority="990">
      <formula>$Z31="Gráfico 15"</formula>
    </cfRule>
    <cfRule type="expression" dxfId="1049" priority="991">
      <formula>$Z31="Gráfico 14"</formula>
    </cfRule>
    <cfRule type="expression" dxfId="1048" priority="992">
      <formula>$Z31="Gráfico 12"</formula>
    </cfRule>
    <cfRule type="expression" dxfId="1047" priority="993">
      <formula>$Z31="Gráfico 13"</formula>
    </cfRule>
    <cfRule type="expression" dxfId="1046" priority="994">
      <formula>$Z31="Gráfico 11"</formula>
    </cfRule>
    <cfRule type="expression" dxfId="1045" priority="995">
      <formula>$Z31="Gráfico 9"</formula>
    </cfRule>
    <cfRule type="expression" dxfId="1044" priority="996">
      <formula>$Z31="Gráfico 8"</formula>
    </cfRule>
    <cfRule type="expression" dxfId="1043" priority="997">
      <formula>$Z31="Gráfico 7"</formula>
    </cfRule>
    <cfRule type="expression" dxfId="1042" priority="998">
      <formula>$Z31="Gráfico 6"</formula>
    </cfRule>
    <cfRule type="expression" dxfId="1041" priority="999">
      <formula>$Z31="Gráfico 4"</formula>
    </cfRule>
    <cfRule type="expression" dxfId="1040" priority="1000">
      <formula>$Z31="Gráfico 3"</formula>
    </cfRule>
    <cfRule type="expression" dxfId="1039" priority="1001">
      <formula>$Z31="Gráfico 2"</formula>
    </cfRule>
    <cfRule type="expression" dxfId="1038" priority="1002">
      <formula>$Z31="Gráfico 1"</formula>
    </cfRule>
    <cfRule type="expression" dxfId="1037" priority="1003">
      <formula>$Z31="Gráfico 5"</formula>
    </cfRule>
  </conditionalFormatting>
  <conditionalFormatting sqref="O30">
    <cfRule type="expression" dxfId="1036" priority="930">
      <formula>$Z30="Reporte 2"</formula>
    </cfRule>
    <cfRule type="expression" dxfId="1035" priority="931">
      <formula>$Z30="Reporte 1"</formula>
    </cfRule>
    <cfRule type="expression" dxfId="1034" priority="932">
      <formula>$Z30="Informe 10"</formula>
    </cfRule>
    <cfRule type="expression" dxfId="1033" priority="933">
      <formula>$Z30="Informe 9"</formula>
    </cfRule>
    <cfRule type="expression" dxfId="1032" priority="934">
      <formula>$Z30="Informe 8"</formula>
    </cfRule>
    <cfRule type="expression" dxfId="1031" priority="935">
      <formula>$Z30="Informe 7"</formula>
    </cfRule>
    <cfRule type="expression" dxfId="1030" priority="936">
      <formula>$Z30="Informe 6"</formula>
    </cfRule>
    <cfRule type="expression" dxfId="1029" priority="937">
      <formula>$Z30="Informe 5"</formula>
    </cfRule>
    <cfRule type="expression" dxfId="1028" priority="938">
      <formula>$Z30="Informe 4"</formula>
    </cfRule>
    <cfRule type="expression" dxfId="1027" priority="939">
      <formula>$Z30="Informe 3"</formula>
    </cfRule>
    <cfRule type="expression" dxfId="1026" priority="940">
      <formula>$Z30="Informe 2"</formula>
    </cfRule>
    <cfRule type="expression" dxfId="1025" priority="941">
      <formula>$Z30="Informe 1"</formula>
    </cfRule>
    <cfRule type="expression" dxfId="1024" priority="942">
      <formula>$Z30="Gráfico 10"</formula>
    </cfRule>
    <cfRule type="expression" dxfId="1023" priority="943">
      <formula>$Z30="Gráfico 25"</formula>
    </cfRule>
    <cfRule type="expression" dxfId="1022" priority="944">
      <formula>$Z30="Gráfico 24"</formula>
    </cfRule>
    <cfRule type="expression" dxfId="1021" priority="945">
      <formula>$Z30="Gráfico 23"</formula>
    </cfRule>
    <cfRule type="expression" dxfId="1020" priority="946">
      <formula>$Z30="Gráfico 22"</formula>
    </cfRule>
    <cfRule type="expression" dxfId="1019" priority="947">
      <formula>$Z30="Gráfico 21"</formula>
    </cfRule>
    <cfRule type="expression" dxfId="1018" priority="948">
      <formula>$Z30="Gráfico 20"</formula>
    </cfRule>
    <cfRule type="expression" dxfId="1017" priority="949">
      <formula>$Z30="Gráfico 18"</formula>
    </cfRule>
    <cfRule type="expression" dxfId="1016" priority="950">
      <formula>$Z30="Gráfico 19"</formula>
    </cfRule>
    <cfRule type="expression" dxfId="1015" priority="951">
      <formula>$Z30="Gráfico 17"</formula>
    </cfRule>
    <cfRule type="expression" dxfId="1014" priority="952">
      <formula>$Z30="Gráfico 16"</formula>
    </cfRule>
    <cfRule type="expression" dxfId="1013" priority="953">
      <formula>$Z30="Gráfico 15"</formula>
    </cfRule>
    <cfRule type="expression" dxfId="1012" priority="954">
      <formula>$Z30="Gráfico 14"</formula>
    </cfRule>
    <cfRule type="expression" dxfId="1011" priority="955">
      <formula>$Z30="Gráfico 12"</formula>
    </cfRule>
    <cfRule type="expression" dxfId="1010" priority="956">
      <formula>$Z30="Gráfico 13"</formula>
    </cfRule>
    <cfRule type="expression" dxfId="1009" priority="957">
      <formula>$Z30="Gráfico 11"</formula>
    </cfRule>
    <cfRule type="expression" dxfId="1008" priority="958">
      <formula>$Z30="Gráfico 9"</formula>
    </cfRule>
    <cfRule type="expression" dxfId="1007" priority="959">
      <formula>$Z30="Gráfico 8"</formula>
    </cfRule>
    <cfRule type="expression" dxfId="1006" priority="960">
      <formula>$Z30="Gráfico 7"</formula>
    </cfRule>
    <cfRule type="expression" dxfId="1005" priority="961">
      <formula>$Z30="Gráfico 6"</formula>
    </cfRule>
    <cfRule type="expression" dxfId="1004" priority="962">
      <formula>$Z30="Gráfico 4"</formula>
    </cfRule>
    <cfRule type="expression" dxfId="1003" priority="963">
      <formula>$Z30="Gráfico 3"</formula>
    </cfRule>
    <cfRule type="expression" dxfId="1002" priority="964">
      <formula>$Z30="Gráfico 2"</formula>
    </cfRule>
    <cfRule type="expression" dxfId="1001" priority="965">
      <formula>$Z30="Gráfico 1"</formula>
    </cfRule>
    <cfRule type="expression" dxfId="1000" priority="966">
      <formula>$Z30="Gráfico 5"</formula>
    </cfRule>
  </conditionalFormatting>
  <conditionalFormatting sqref="O29">
    <cfRule type="expression" dxfId="999" priority="893">
      <formula>$Z29="Reporte 2"</formula>
    </cfRule>
    <cfRule type="expression" dxfId="998" priority="894">
      <formula>$Z29="Reporte 1"</formula>
    </cfRule>
    <cfRule type="expression" dxfId="997" priority="895">
      <formula>$Z29="Informe 10"</formula>
    </cfRule>
    <cfRule type="expression" dxfId="996" priority="896">
      <formula>$Z29="Informe 9"</formula>
    </cfRule>
    <cfRule type="expression" dxfId="995" priority="897">
      <formula>$Z29="Informe 8"</formula>
    </cfRule>
    <cfRule type="expression" dxfId="994" priority="898">
      <formula>$Z29="Informe 7"</formula>
    </cfRule>
    <cfRule type="expression" dxfId="993" priority="899">
      <formula>$Z29="Informe 6"</formula>
    </cfRule>
    <cfRule type="expression" dxfId="992" priority="900">
      <formula>$Z29="Informe 5"</formula>
    </cfRule>
    <cfRule type="expression" dxfId="991" priority="901">
      <formula>$Z29="Informe 4"</formula>
    </cfRule>
    <cfRule type="expression" dxfId="990" priority="902">
      <formula>$Z29="Informe 3"</formula>
    </cfRule>
    <cfRule type="expression" dxfId="989" priority="903">
      <formula>$Z29="Informe 2"</formula>
    </cfRule>
    <cfRule type="expression" dxfId="988" priority="904">
      <formula>$Z29="Informe 1"</formula>
    </cfRule>
    <cfRule type="expression" dxfId="987" priority="905">
      <formula>$Z29="Gráfico 10"</formula>
    </cfRule>
    <cfRule type="expression" dxfId="986" priority="906">
      <formula>$Z29="Gráfico 25"</formula>
    </cfRule>
    <cfRule type="expression" dxfId="985" priority="907">
      <formula>$Z29="Gráfico 24"</formula>
    </cfRule>
    <cfRule type="expression" dxfId="984" priority="908">
      <formula>$Z29="Gráfico 23"</formula>
    </cfRule>
    <cfRule type="expression" dxfId="983" priority="909">
      <formula>$Z29="Gráfico 22"</formula>
    </cfRule>
    <cfRule type="expression" dxfId="982" priority="910">
      <formula>$Z29="Gráfico 21"</formula>
    </cfRule>
    <cfRule type="expression" dxfId="981" priority="911">
      <formula>$Z29="Gráfico 20"</formula>
    </cfRule>
    <cfRule type="expression" dxfId="980" priority="912">
      <formula>$Z29="Gráfico 18"</formula>
    </cfRule>
    <cfRule type="expression" dxfId="979" priority="913">
      <formula>$Z29="Gráfico 19"</formula>
    </cfRule>
    <cfRule type="expression" dxfId="978" priority="914">
      <formula>$Z29="Gráfico 17"</formula>
    </cfRule>
    <cfRule type="expression" dxfId="977" priority="915">
      <formula>$Z29="Gráfico 16"</formula>
    </cfRule>
    <cfRule type="expression" dxfId="976" priority="916">
      <formula>$Z29="Gráfico 15"</formula>
    </cfRule>
    <cfRule type="expression" dxfId="975" priority="917">
      <formula>$Z29="Gráfico 14"</formula>
    </cfRule>
    <cfRule type="expression" dxfId="974" priority="918">
      <formula>$Z29="Gráfico 12"</formula>
    </cfRule>
    <cfRule type="expression" dxfId="973" priority="919">
      <formula>$Z29="Gráfico 13"</formula>
    </cfRule>
    <cfRule type="expression" dxfId="972" priority="920">
      <formula>$Z29="Gráfico 11"</formula>
    </cfRule>
    <cfRule type="expression" dxfId="971" priority="921">
      <formula>$Z29="Gráfico 9"</formula>
    </cfRule>
    <cfRule type="expression" dxfId="970" priority="922">
      <formula>$Z29="Gráfico 8"</formula>
    </cfRule>
    <cfRule type="expression" dxfId="969" priority="923">
      <formula>$Z29="Gráfico 7"</formula>
    </cfRule>
    <cfRule type="expression" dxfId="968" priority="924">
      <formula>$Z29="Gráfico 6"</formula>
    </cfRule>
    <cfRule type="expression" dxfId="967" priority="925">
      <formula>$Z29="Gráfico 4"</formula>
    </cfRule>
    <cfRule type="expression" dxfId="966" priority="926">
      <formula>$Z29="Gráfico 3"</formula>
    </cfRule>
    <cfRule type="expression" dxfId="965" priority="927">
      <formula>$Z29="Gráfico 2"</formula>
    </cfRule>
    <cfRule type="expression" dxfId="964" priority="928">
      <formula>$Z29="Gráfico 1"</formula>
    </cfRule>
    <cfRule type="expression" dxfId="963" priority="929">
      <formula>$Z29="Gráfico 5"</formula>
    </cfRule>
  </conditionalFormatting>
  <conditionalFormatting sqref="N32">
    <cfRule type="expression" dxfId="962" priority="856">
      <formula>$Z32="Reporte 2"</formula>
    </cfRule>
    <cfRule type="expression" dxfId="961" priority="857">
      <formula>$Z32="Reporte 1"</formula>
    </cfRule>
    <cfRule type="expression" dxfId="960" priority="858">
      <formula>$Z32="Informe 10"</formula>
    </cfRule>
    <cfRule type="expression" dxfId="959" priority="859">
      <formula>$Z32="Informe 9"</formula>
    </cfRule>
    <cfRule type="expression" dxfId="958" priority="860">
      <formula>$Z32="Informe 8"</formula>
    </cfRule>
    <cfRule type="expression" dxfId="957" priority="861">
      <formula>$Z32="Informe 7"</formula>
    </cfRule>
    <cfRule type="expression" dxfId="956" priority="862">
      <formula>$Z32="Informe 6"</formula>
    </cfRule>
    <cfRule type="expression" dxfId="955" priority="863">
      <formula>$Z32="Informe 5"</formula>
    </cfRule>
    <cfRule type="expression" dxfId="954" priority="864">
      <formula>$Z32="Informe 4"</formula>
    </cfRule>
    <cfRule type="expression" dxfId="953" priority="865">
      <formula>$Z32="Informe 3"</formula>
    </cfRule>
    <cfRule type="expression" dxfId="952" priority="866">
      <formula>$Z32="Informe 2"</formula>
    </cfRule>
    <cfRule type="expression" dxfId="951" priority="867">
      <formula>$Z32="Informe 1"</formula>
    </cfRule>
    <cfRule type="expression" dxfId="950" priority="868">
      <formula>$Z32="Gráfico 10"</formula>
    </cfRule>
    <cfRule type="expression" dxfId="949" priority="869">
      <formula>$Z32="Gráfico 25"</formula>
    </cfRule>
    <cfRule type="expression" dxfId="948" priority="870">
      <formula>$Z32="Gráfico 24"</formula>
    </cfRule>
    <cfRule type="expression" dxfId="947" priority="871">
      <formula>$Z32="Gráfico 23"</formula>
    </cfRule>
    <cfRule type="expression" dxfId="946" priority="872">
      <formula>$Z32="Gráfico 22"</formula>
    </cfRule>
    <cfRule type="expression" dxfId="945" priority="873">
      <formula>$Z32="Gráfico 21"</formula>
    </cfRule>
    <cfRule type="expression" dxfId="944" priority="874">
      <formula>$Z32="Gráfico 20"</formula>
    </cfRule>
    <cfRule type="expression" dxfId="943" priority="875">
      <formula>$Z32="Gráfico 18"</formula>
    </cfRule>
    <cfRule type="expression" dxfId="942" priority="876">
      <formula>$Z32="Gráfico 19"</formula>
    </cfRule>
    <cfRule type="expression" dxfId="941" priority="877">
      <formula>$Z32="Gráfico 17"</formula>
    </cfRule>
    <cfRule type="expression" dxfId="940" priority="878">
      <formula>$Z32="Gráfico 16"</formula>
    </cfRule>
    <cfRule type="expression" dxfId="939" priority="879">
      <formula>$Z32="Gráfico 15"</formula>
    </cfRule>
    <cfRule type="expression" dxfId="938" priority="880">
      <formula>$Z32="Gráfico 14"</formula>
    </cfRule>
    <cfRule type="expression" dxfId="937" priority="881">
      <formula>$Z32="Gráfico 12"</formula>
    </cfRule>
    <cfRule type="expression" dxfId="936" priority="882">
      <formula>$Z32="Gráfico 13"</formula>
    </cfRule>
    <cfRule type="expression" dxfId="935" priority="883">
      <formula>$Z32="Gráfico 11"</formula>
    </cfRule>
    <cfRule type="expression" dxfId="934" priority="884">
      <formula>$Z32="Gráfico 9"</formula>
    </cfRule>
    <cfRule type="expression" dxfId="933" priority="885">
      <formula>$Z32="Gráfico 8"</formula>
    </cfRule>
    <cfRule type="expression" dxfId="932" priority="886">
      <formula>$Z32="Gráfico 7"</formula>
    </cfRule>
    <cfRule type="expression" dxfId="931" priority="887">
      <formula>$Z32="Gráfico 6"</formula>
    </cfRule>
    <cfRule type="expression" dxfId="930" priority="888">
      <formula>$Z32="Gráfico 4"</formula>
    </cfRule>
    <cfRule type="expression" dxfId="929" priority="889">
      <formula>$Z32="Gráfico 3"</formula>
    </cfRule>
    <cfRule type="expression" dxfId="928" priority="890">
      <formula>$Z32="Gráfico 2"</formula>
    </cfRule>
    <cfRule type="expression" dxfId="927" priority="891">
      <formula>$Z32="Gráfico 1"</formula>
    </cfRule>
    <cfRule type="expression" dxfId="926" priority="892">
      <formula>$Z32="Gráfico 5"</formula>
    </cfRule>
  </conditionalFormatting>
  <conditionalFormatting sqref="V32:W32 Y32 AL32 Q32:S32">
    <cfRule type="expression" dxfId="925" priority="819">
      <formula>$Z32="Reporte 2"</formula>
    </cfRule>
    <cfRule type="expression" dxfId="924" priority="820">
      <formula>$Z32="Reporte 1"</formula>
    </cfRule>
    <cfRule type="expression" dxfId="923" priority="821">
      <formula>$Z32="Informe 10"</formula>
    </cfRule>
    <cfRule type="expression" dxfId="922" priority="822">
      <formula>$Z32="Informe 9"</formula>
    </cfRule>
    <cfRule type="expression" dxfId="921" priority="823">
      <formula>$Z32="Informe 8"</formula>
    </cfRule>
    <cfRule type="expression" dxfId="920" priority="824">
      <formula>$Z32="Informe 7"</formula>
    </cfRule>
    <cfRule type="expression" dxfId="919" priority="825">
      <formula>$Z32="Informe 6"</formula>
    </cfRule>
    <cfRule type="expression" dxfId="918" priority="826">
      <formula>$Z32="Informe 5"</formula>
    </cfRule>
    <cfRule type="expression" dxfId="917" priority="827">
      <formula>$Z32="Informe 4"</formula>
    </cfRule>
    <cfRule type="expression" dxfId="916" priority="828">
      <formula>$Z32="Informe 3"</formula>
    </cfRule>
    <cfRule type="expression" dxfId="915" priority="829">
      <formula>$Z32="Informe 2"</formula>
    </cfRule>
    <cfRule type="expression" dxfId="914" priority="830">
      <formula>$Z32="Informe 1"</formula>
    </cfRule>
    <cfRule type="expression" dxfId="913" priority="831">
      <formula>$Z32="Gráfico 10"</formula>
    </cfRule>
    <cfRule type="expression" dxfId="912" priority="832">
      <formula>$Z32="Gráfico 25"</formula>
    </cfRule>
    <cfRule type="expression" dxfId="911" priority="833">
      <formula>$Z32="Gráfico 24"</formula>
    </cfRule>
    <cfRule type="expression" dxfId="910" priority="834">
      <formula>$Z32="Gráfico 23"</formula>
    </cfRule>
    <cfRule type="expression" dxfId="909" priority="835">
      <formula>$Z32="Gráfico 22"</formula>
    </cfRule>
    <cfRule type="expression" dxfId="908" priority="836">
      <formula>$Z32="Gráfico 21"</formula>
    </cfRule>
    <cfRule type="expression" dxfId="907" priority="837">
      <formula>$Z32="Gráfico 20"</formula>
    </cfRule>
    <cfRule type="expression" dxfId="906" priority="838">
      <formula>$Z32="Gráfico 18"</formula>
    </cfRule>
    <cfRule type="expression" dxfId="905" priority="839">
      <formula>$Z32="Gráfico 19"</formula>
    </cfRule>
    <cfRule type="expression" dxfId="904" priority="840">
      <formula>$Z32="Gráfico 17"</formula>
    </cfRule>
    <cfRule type="expression" dxfId="903" priority="841">
      <formula>$Z32="Gráfico 16"</formula>
    </cfRule>
    <cfRule type="expression" dxfId="902" priority="842">
      <formula>$Z32="Gráfico 15"</formula>
    </cfRule>
    <cfRule type="expression" dxfId="901" priority="843">
      <formula>$Z32="Gráfico 14"</formula>
    </cfRule>
    <cfRule type="expression" dxfId="900" priority="844">
      <formula>$Z32="Gráfico 12"</formula>
    </cfRule>
    <cfRule type="expression" dxfId="899" priority="845">
      <formula>$Z32="Gráfico 13"</formula>
    </cfRule>
    <cfRule type="expression" dxfId="898" priority="846">
      <formula>$Z32="Gráfico 11"</formula>
    </cfRule>
    <cfRule type="expression" dxfId="897" priority="847">
      <formula>$Z32="Gráfico 9"</formula>
    </cfRule>
    <cfRule type="expression" dxfId="896" priority="848">
      <formula>$Z32="Gráfico 8"</formula>
    </cfRule>
    <cfRule type="expression" dxfId="895" priority="849">
      <formula>$Z32="Gráfico 7"</formula>
    </cfRule>
    <cfRule type="expression" dxfId="894" priority="850">
      <formula>$Z32="Gráfico 6"</formula>
    </cfRule>
    <cfRule type="expression" dxfId="893" priority="851">
      <formula>$Z32="Gráfico 4"</formula>
    </cfRule>
    <cfRule type="expression" dxfId="892" priority="852">
      <formula>$Z32="Gráfico 3"</formula>
    </cfRule>
    <cfRule type="expression" dxfId="891" priority="853">
      <formula>$Z32="Gráfico 2"</formula>
    </cfRule>
    <cfRule type="expression" dxfId="890" priority="854">
      <formula>$Z32="Gráfico 1"</formula>
    </cfRule>
    <cfRule type="expression" dxfId="889" priority="855">
      <formula>$Z32="Gráfico 5"</formula>
    </cfRule>
  </conditionalFormatting>
  <conditionalFormatting sqref="T32">
    <cfRule type="expression" dxfId="888" priority="782">
      <formula>$Z32="Reporte 2"</formula>
    </cfRule>
    <cfRule type="expression" dxfId="887" priority="783">
      <formula>$Z32="Reporte 1"</formula>
    </cfRule>
    <cfRule type="expression" dxfId="886" priority="784">
      <formula>$Z32="Informe 10"</formula>
    </cfRule>
    <cfRule type="expression" dxfId="885" priority="785">
      <formula>$Z32="Informe 9"</formula>
    </cfRule>
    <cfRule type="expression" dxfId="884" priority="786">
      <formula>$Z32="Informe 8"</formula>
    </cfRule>
    <cfRule type="expression" dxfId="883" priority="787">
      <formula>$Z32="Informe 7"</formula>
    </cfRule>
    <cfRule type="expression" dxfId="882" priority="788">
      <formula>$Z32="Informe 6"</formula>
    </cfRule>
    <cfRule type="expression" dxfId="881" priority="789">
      <formula>$Z32="Informe 5"</formula>
    </cfRule>
    <cfRule type="expression" dxfId="880" priority="790">
      <formula>$Z32="Informe 4"</formula>
    </cfRule>
    <cfRule type="expression" dxfId="879" priority="791">
      <formula>$Z32="Informe 3"</formula>
    </cfRule>
    <cfRule type="expression" dxfId="878" priority="792">
      <formula>$Z32="Informe 2"</formula>
    </cfRule>
    <cfRule type="expression" dxfId="877" priority="793">
      <formula>$Z32="Informe 1"</formula>
    </cfRule>
    <cfRule type="expression" dxfId="876" priority="794">
      <formula>$Z32="Gráfico 10"</formula>
    </cfRule>
    <cfRule type="expression" dxfId="875" priority="795">
      <formula>$Z32="Gráfico 25"</formula>
    </cfRule>
    <cfRule type="expression" dxfId="874" priority="796">
      <formula>$Z32="Gráfico 24"</formula>
    </cfRule>
    <cfRule type="expression" dxfId="873" priority="797">
      <formula>$Z32="Gráfico 23"</formula>
    </cfRule>
    <cfRule type="expression" dxfId="872" priority="798">
      <formula>$Z32="Gráfico 22"</formula>
    </cfRule>
    <cfRule type="expression" dxfId="871" priority="799">
      <formula>$Z32="Gráfico 21"</formula>
    </cfRule>
    <cfRule type="expression" dxfId="870" priority="800">
      <formula>$Z32="Gráfico 20"</formula>
    </cfRule>
    <cfRule type="expression" dxfId="869" priority="801">
      <formula>$Z32="Gráfico 18"</formula>
    </cfRule>
    <cfRule type="expression" dxfId="868" priority="802">
      <formula>$Z32="Gráfico 19"</formula>
    </cfRule>
    <cfRule type="expression" dxfId="867" priority="803">
      <formula>$Z32="Gráfico 17"</formula>
    </cfRule>
    <cfRule type="expression" dxfId="866" priority="804">
      <formula>$Z32="Gráfico 16"</formula>
    </cfRule>
    <cfRule type="expression" dxfId="865" priority="805">
      <formula>$Z32="Gráfico 15"</formula>
    </cfRule>
    <cfRule type="expression" dxfId="864" priority="806">
      <formula>$Z32="Gráfico 14"</formula>
    </cfRule>
    <cfRule type="expression" dxfId="863" priority="807">
      <formula>$Z32="Gráfico 12"</formula>
    </cfRule>
    <cfRule type="expression" dxfId="862" priority="808">
      <formula>$Z32="Gráfico 13"</formula>
    </cfRule>
    <cfRule type="expression" dxfId="861" priority="809">
      <formula>$Z32="Gráfico 11"</formula>
    </cfRule>
    <cfRule type="expression" dxfId="860" priority="810">
      <formula>$Z32="Gráfico 9"</formula>
    </cfRule>
    <cfRule type="expression" dxfId="859" priority="811">
      <formula>$Z32="Gráfico 8"</formula>
    </cfRule>
    <cfRule type="expression" dxfId="858" priority="812">
      <formula>$Z32="Gráfico 7"</formula>
    </cfRule>
    <cfRule type="expression" dxfId="857" priority="813">
      <formula>$Z32="Gráfico 6"</formula>
    </cfRule>
    <cfRule type="expression" dxfId="856" priority="814">
      <formula>$Z32="Gráfico 4"</formula>
    </cfRule>
    <cfRule type="expression" dxfId="855" priority="815">
      <formula>$Z32="Gráfico 3"</formula>
    </cfRule>
    <cfRule type="expression" dxfId="854" priority="816">
      <formula>$Z32="Gráfico 2"</formula>
    </cfRule>
    <cfRule type="expression" dxfId="853" priority="817">
      <formula>$Z32="Gráfico 1"</formula>
    </cfRule>
    <cfRule type="expression" dxfId="852" priority="818">
      <formula>$Z32="Gráfico 5"</formula>
    </cfRule>
  </conditionalFormatting>
  <conditionalFormatting sqref="Z32">
    <cfRule type="expression" dxfId="851" priority="745">
      <formula>$Z32="Reporte 2"</formula>
    </cfRule>
    <cfRule type="expression" dxfId="850" priority="746">
      <formula>$Z32="Reporte 1"</formula>
    </cfRule>
    <cfRule type="expression" dxfId="849" priority="747">
      <formula>$Z32="Informe 10"</formula>
    </cfRule>
    <cfRule type="expression" dxfId="848" priority="748">
      <formula>$Z32="Informe 9"</formula>
    </cfRule>
    <cfRule type="expression" dxfId="847" priority="749">
      <formula>$Z32="Informe 8"</formula>
    </cfRule>
    <cfRule type="expression" dxfId="846" priority="750">
      <formula>$Z32="Informe 7"</formula>
    </cfRule>
    <cfRule type="expression" dxfId="845" priority="751">
      <formula>$Z32="Informe 6"</formula>
    </cfRule>
    <cfRule type="expression" dxfId="844" priority="752">
      <formula>$Z32="Informe 5"</formula>
    </cfRule>
    <cfRule type="expression" dxfId="843" priority="753">
      <formula>$Z32="Informe 4"</formula>
    </cfRule>
    <cfRule type="expression" dxfId="842" priority="754">
      <formula>$Z32="Informe 3"</formula>
    </cfRule>
    <cfRule type="expression" dxfId="841" priority="755">
      <formula>$Z32="Informe 2"</formula>
    </cfRule>
    <cfRule type="expression" dxfId="840" priority="756">
      <formula>$Z32="Informe 1"</formula>
    </cfRule>
    <cfRule type="expression" dxfId="839" priority="757">
      <formula>$Z32="Gráfico 10"</formula>
    </cfRule>
    <cfRule type="expression" dxfId="838" priority="758">
      <formula>$Z32="Gráfico 25"</formula>
    </cfRule>
    <cfRule type="expression" dxfId="837" priority="759">
      <formula>$Z32="Gráfico 24"</formula>
    </cfRule>
    <cfRule type="expression" dxfId="836" priority="760">
      <formula>$Z32="Gráfico 23"</formula>
    </cfRule>
    <cfRule type="expression" dxfId="835" priority="761">
      <formula>$Z32="Gráfico 22"</formula>
    </cfRule>
    <cfRule type="expression" dxfId="834" priority="762">
      <formula>$Z32="Gráfico 21"</formula>
    </cfRule>
    <cfRule type="expression" dxfId="833" priority="763">
      <formula>$Z32="Gráfico 20"</formula>
    </cfRule>
    <cfRule type="expression" dxfId="832" priority="764">
      <formula>$Z32="Gráfico 18"</formula>
    </cfRule>
    <cfRule type="expression" dxfId="831" priority="765">
      <formula>$Z32="Gráfico 19"</formula>
    </cfRule>
    <cfRule type="expression" dxfId="830" priority="766">
      <formula>$Z32="Gráfico 17"</formula>
    </cfRule>
    <cfRule type="expression" dxfId="829" priority="767">
      <formula>$Z32="Gráfico 16"</formula>
    </cfRule>
    <cfRule type="expression" dxfId="828" priority="768">
      <formula>$Z32="Gráfico 15"</formula>
    </cfRule>
    <cfRule type="expression" dxfId="827" priority="769">
      <formula>$Z32="Gráfico 14"</formula>
    </cfRule>
    <cfRule type="expression" dxfId="826" priority="770">
      <formula>$Z32="Gráfico 12"</formula>
    </cfRule>
    <cfRule type="expression" dxfId="825" priority="771">
      <formula>$Z32="Gráfico 13"</formula>
    </cfRule>
    <cfRule type="expression" dxfId="824" priority="772">
      <formula>$Z32="Gráfico 11"</formula>
    </cfRule>
    <cfRule type="expression" dxfId="823" priority="773">
      <formula>$Z32="Gráfico 9"</formula>
    </cfRule>
    <cfRule type="expression" dxfId="822" priority="774">
      <formula>$Z32="Gráfico 8"</formula>
    </cfRule>
    <cfRule type="expression" dxfId="821" priority="775">
      <formula>$Z32="Gráfico 7"</formula>
    </cfRule>
    <cfRule type="expression" dxfId="820" priority="776">
      <formula>$Z32="Gráfico 6"</formula>
    </cfRule>
    <cfRule type="expression" dxfId="819" priority="777">
      <formula>$Z32="Gráfico 4"</formula>
    </cfRule>
    <cfRule type="expression" dxfId="818" priority="778">
      <formula>$Z32="Gráfico 3"</formula>
    </cfRule>
    <cfRule type="expression" dxfId="817" priority="779">
      <formula>$Z32="Gráfico 2"</formula>
    </cfRule>
    <cfRule type="expression" dxfId="816" priority="780">
      <formula>$Z32="Gráfico 1"</formula>
    </cfRule>
    <cfRule type="expression" dxfId="815" priority="781">
      <formula>$Z32="Gráfico 5"</formula>
    </cfRule>
  </conditionalFormatting>
  <conditionalFormatting sqref="K32">
    <cfRule type="expression" dxfId="814" priority="744">
      <formula>+LEFT(D32,2)="GR"</formula>
    </cfRule>
  </conditionalFormatting>
  <conditionalFormatting sqref="L32">
    <cfRule type="expression" dxfId="813" priority="743">
      <formula>+LEFT(D32,2)="GR"</formula>
    </cfRule>
  </conditionalFormatting>
  <conditionalFormatting sqref="P32">
    <cfRule type="expression" dxfId="812" priority="706">
      <formula>$Z32="Reporte 2"</formula>
    </cfRule>
    <cfRule type="expression" dxfId="811" priority="707">
      <formula>$Z32="Reporte 1"</formula>
    </cfRule>
    <cfRule type="expression" dxfId="810" priority="708">
      <formula>$Z32="Informe 10"</formula>
    </cfRule>
    <cfRule type="expression" dxfId="809" priority="709">
      <formula>$Z32="Informe 9"</formula>
    </cfRule>
    <cfRule type="expression" dxfId="808" priority="710">
      <formula>$Z32="Informe 8"</formula>
    </cfRule>
    <cfRule type="expression" dxfId="807" priority="711">
      <formula>$Z32="Informe 7"</formula>
    </cfRule>
    <cfRule type="expression" dxfId="806" priority="712">
      <formula>$Z32="Informe 6"</formula>
    </cfRule>
    <cfRule type="expression" dxfId="805" priority="713">
      <formula>$Z32="Informe 5"</formula>
    </cfRule>
    <cfRule type="expression" dxfId="804" priority="714">
      <formula>$Z32="Informe 4"</formula>
    </cfRule>
    <cfRule type="expression" dxfId="803" priority="715">
      <formula>$Z32="Informe 3"</formula>
    </cfRule>
    <cfRule type="expression" dxfId="802" priority="716">
      <formula>$Z32="Informe 2"</formula>
    </cfRule>
    <cfRule type="expression" dxfId="801" priority="717">
      <formula>$Z32="Informe 1"</formula>
    </cfRule>
    <cfRule type="expression" dxfId="800" priority="718">
      <formula>$Z32="Gráfico 10"</formula>
    </cfRule>
    <cfRule type="expression" dxfId="799" priority="719">
      <formula>$Z32="Gráfico 25"</formula>
    </cfRule>
    <cfRule type="expression" dxfId="798" priority="720">
      <formula>$Z32="Gráfico 24"</formula>
    </cfRule>
    <cfRule type="expression" dxfId="797" priority="721">
      <formula>$Z32="Gráfico 23"</formula>
    </cfRule>
    <cfRule type="expression" dxfId="796" priority="722">
      <formula>$Z32="Gráfico 22"</formula>
    </cfRule>
    <cfRule type="expression" dxfId="795" priority="723">
      <formula>$Z32="Gráfico 21"</formula>
    </cfRule>
    <cfRule type="expression" dxfId="794" priority="724">
      <formula>$Z32="Gráfico 20"</formula>
    </cfRule>
    <cfRule type="expression" dxfId="793" priority="725">
      <formula>$Z32="Gráfico 18"</formula>
    </cfRule>
    <cfRule type="expression" dxfId="792" priority="726">
      <formula>$Z32="Gráfico 19"</formula>
    </cfRule>
    <cfRule type="expression" dxfId="791" priority="727">
      <formula>$Z32="Gráfico 17"</formula>
    </cfRule>
    <cfRule type="expression" dxfId="790" priority="728">
      <formula>$Z32="Gráfico 16"</formula>
    </cfRule>
    <cfRule type="expression" dxfId="789" priority="729">
      <formula>$Z32="Gráfico 15"</formula>
    </cfRule>
    <cfRule type="expression" dxfId="788" priority="730">
      <formula>$Z32="Gráfico 14"</formula>
    </cfRule>
    <cfRule type="expression" dxfId="787" priority="731">
      <formula>$Z32="Gráfico 12"</formula>
    </cfRule>
    <cfRule type="expression" dxfId="786" priority="732">
      <formula>$Z32="Gráfico 13"</formula>
    </cfRule>
    <cfRule type="expression" dxfId="785" priority="733">
      <formula>$Z32="Gráfico 11"</formula>
    </cfRule>
    <cfRule type="expression" dxfId="784" priority="734">
      <formula>$Z32="Gráfico 9"</formula>
    </cfRule>
    <cfRule type="expression" dxfId="783" priority="735">
      <formula>$Z32="Gráfico 8"</formula>
    </cfRule>
    <cfRule type="expression" dxfId="782" priority="736">
      <formula>$Z32="Gráfico 7"</formula>
    </cfRule>
    <cfRule type="expression" dxfId="781" priority="737">
      <formula>$Z32="Gráfico 6"</formula>
    </cfRule>
    <cfRule type="expression" dxfId="780" priority="738">
      <formula>$Z32="Gráfico 4"</formula>
    </cfRule>
    <cfRule type="expression" dxfId="779" priority="739">
      <formula>$Z32="Gráfico 3"</formula>
    </cfRule>
    <cfRule type="expression" dxfId="778" priority="740">
      <formula>$Z32="Gráfico 2"</formula>
    </cfRule>
    <cfRule type="expression" dxfId="777" priority="741">
      <formula>$Z32="Gráfico 1"</formula>
    </cfRule>
    <cfRule type="expression" dxfId="776" priority="742">
      <formula>$Z32="Gráfico 5"</formula>
    </cfRule>
  </conditionalFormatting>
  <conditionalFormatting sqref="O32">
    <cfRule type="expression" dxfId="738" priority="632">
      <formula>$Z32="Reporte 2"</formula>
    </cfRule>
    <cfRule type="expression" dxfId="737" priority="633">
      <formula>$Z32="Reporte 1"</formula>
    </cfRule>
    <cfRule type="expression" dxfId="736" priority="634">
      <formula>$Z32="Informe 10"</formula>
    </cfRule>
    <cfRule type="expression" dxfId="735" priority="635">
      <formula>$Z32="Informe 9"</formula>
    </cfRule>
    <cfRule type="expression" dxfId="734" priority="636">
      <formula>$Z32="Informe 8"</formula>
    </cfRule>
    <cfRule type="expression" dxfId="733" priority="637">
      <formula>$Z32="Informe 7"</formula>
    </cfRule>
    <cfRule type="expression" dxfId="732" priority="638">
      <formula>$Z32="Informe 6"</formula>
    </cfRule>
    <cfRule type="expression" dxfId="731" priority="639">
      <formula>$Z32="Informe 5"</formula>
    </cfRule>
    <cfRule type="expression" dxfId="730" priority="640">
      <formula>$Z32="Informe 4"</formula>
    </cfRule>
    <cfRule type="expression" dxfId="729" priority="641">
      <formula>$Z32="Informe 3"</formula>
    </cfRule>
    <cfRule type="expression" dxfId="728" priority="642">
      <formula>$Z32="Informe 2"</formula>
    </cfRule>
    <cfRule type="expression" dxfId="727" priority="643">
      <formula>$Z32="Informe 1"</formula>
    </cfRule>
    <cfRule type="expression" dxfId="726" priority="644">
      <formula>$Z32="Gráfico 10"</formula>
    </cfRule>
    <cfRule type="expression" dxfId="725" priority="645">
      <formula>$Z32="Gráfico 25"</formula>
    </cfRule>
    <cfRule type="expression" dxfId="724" priority="646">
      <formula>$Z32="Gráfico 24"</formula>
    </cfRule>
    <cfRule type="expression" dxfId="723" priority="647">
      <formula>$Z32="Gráfico 23"</formula>
    </cfRule>
    <cfRule type="expression" dxfId="722" priority="648">
      <formula>$Z32="Gráfico 22"</formula>
    </cfRule>
    <cfRule type="expression" dxfId="721" priority="649">
      <formula>$Z32="Gráfico 21"</formula>
    </cfRule>
    <cfRule type="expression" dxfId="720" priority="650">
      <formula>$Z32="Gráfico 20"</formula>
    </cfRule>
    <cfRule type="expression" dxfId="719" priority="651">
      <formula>$Z32="Gráfico 18"</formula>
    </cfRule>
    <cfRule type="expression" dxfId="718" priority="652">
      <formula>$Z32="Gráfico 19"</formula>
    </cfRule>
    <cfRule type="expression" dxfId="717" priority="653">
      <formula>$Z32="Gráfico 17"</formula>
    </cfRule>
    <cfRule type="expression" dxfId="716" priority="654">
      <formula>$Z32="Gráfico 16"</formula>
    </cfRule>
    <cfRule type="expression" dxfId="715" priority="655">
      <formula>$Z32="Gráfico 15"</formula>
    </cfRule>
    <cfRule type="expression" dxfId="714" priority="656">
      <formula>$Z32="Gráfico 14"</formula>
    </cfRule>
    <cfRule type="expression" dxfId="713" priority="657">
      <formula>$Z32="Gráfico 12"</formula>
    </cfRule>
    <cfRule type="expression" dxfId="712" priority="658">
      <formula>$Z32="Gráfico 13"</formula>
    </cfRule>
    <cfRule type="expression" dxfId="711" priority="659">
      <formula>$Z32="Gráfico 11"</formula>
    </cfRule>
    <cfRule type="expression" dxfId="710" priority="660">
      <formula>$Z32="Gráfico 9"</formula>
    </cfRule>
    <cfRule type="expression" dxfId="709" priority="661">
      <formula>$Z32="Gráfico 8"</formula>
    </cfRule>
    <cfRule type="expression" dxfId="708" priority="662">
      <formula>$Z32="Gráfico 7"</formula>
    </cfRule>
    <cfRule type="expression" dxfId="707" priority="663">
      <formula>$Z32="Gráfico 6"</formula>
    </cfRule>
    <cfRule type="expression" dxfId="706" priority="664">
      <formula>$Z32="Gráfico 4"</formula>
    </cfRule>
    <cfRule type="expression" dxfId="705" priority="665">
      <formula>$Z32="Gráfico 3"</formula>
    </cfRule>
    <cfRule type="expression" dxfId="704" priority="666">
      <formula>$Z32="Gráfico 2"</formula>
    </cfRule>
    <cfRule type="expression" dxfId="703" priority="667">
      <formula>$Z32="Gráfico 1"</formula>
    </cfRule>
    <cfRule type="expression" dxfId="702" priority="668">
      <formula>$Z32="Gráfico 5"</formula>
    </cfRule>
  </conditionalFormatting>
  <conditionalFormatting sqref="N33:N49">
    <cfRule type="expression" dxfId="701" priority="595">
      <formula>$Z33="Reporte 2"</formula>
    </cfRule>
    <cfRule type="expression" dxfId="700" priority="596">
      <formula>$Z33="Reporte 1"</formula>
    </cfRule>
    <cfRule type="expression" dxfId="699" priority="597">
      <formula>$Z33="Informe 10"</formula>
    </cfRule>
    <cfRule type="expression" dxfId="698" priority="598">
      <formula>$Z33="Informe 9"</formula>
    </cfRule>
    <cfRule type="expression" dxfId="697" priority="599">
      <formula>$Z33="Informe 8"</formula>
    </cfRule>
    <cfRule type="expression" dxfId="696" priority="600">
      <formula>$Z33="Informe 7"</formula>
    </cfRule>
    <cfRule type="expression" dxfId="695" priority="601">
      <formula>$Z33="Informe 6"</formula>
    </cfRule>
    <cfRule type="expression" dxfId="694" priority="602">
      <formula>$Z33="Informe 5"</formula>
    </cfRule>
    <cfRule type="expression" dxfId="693" priority="603">
      <formula>$Z33="Informe 4"</formula>
    </cfRule>
    <cfRule type="expression" dxfId="692" priority="604">
      <formula>$Z33="Informe 3"</formula>
    </cfRule>
    <cfRule type="expression" dxfId="691" priority="605">
      <formula>$Z33="Informe 2"</formula>
    </cfRule>
    <cfRule type="expression" dxfId="690" priority="606">
      <formula>$Z33="Informe 1"</formula>
    </cfRule>
    <cfRule type="expression" dxfId="689" priority="607">
      <formula>$Z33="Gráfico 10"</formula>
    </cfRule>
    <cfRule type="expression" dxfId="688" priority="608">
      <formula>$Z33="Gráfico 25"</formula>
    </cfRule>
    <cfRule type="expression" dxfId="687" priority="609">
      <formula>$Z33="Gráfico 24"</formula>
    </cfRule>
    <cfRule type="expression" dxfId="686" priority="610">
      <formula>$Z33="Gráfico 23"</formula>
    </cfRule>
    <cfRule type="expression" dxfId="685" priority="611">
      <formula>$Z33="Gráfico 22"</formula>
    </cfRule>
    <cfRule type="expression" dxfId="684" priority="612">
      <formula>$Z33="Gráfico 21"</formula>
    </cfRule>
    <cfRule type="expression" dxfId="683" priority="613">
      <formula>$Z33="Gráfico 20"</formula>
    </cfRule>
    <cfRule type="expression" dxfId="682" priority="614">
      <formula>$Z33="Gráfico 18"</formula>
    </cfRule>
    <cfRule type="expression" dxfId="681" priority="615">
      <formula>$Z33="Gráfico 19"</formula>
    </cfRule>
    <cfRule type="expression" dxfId="680" priority="616">
      <formula>$Z33="Gráfico 17"</formula>
    </cfRule>
    <cfRule type="expression" dxfId="679" priority="617">
      <formula>$Z33="Gráfico 16"</formula>
    </cfRule>
    <cfRule type="expression" dxfId="678" priority="618">
      <formula>$Z33="Gráfico 15"</formula>
    </cfRule>
    <cfRule type="expression" dxfId="677" priority="619">
      <formula>$Z33="Gráfico 14"</formula>
    </cfRule>
    <cfRule type="expression" dxfId="676" priority="620">
      <formula>$Z33="Gráfico 12"</formula>
    </cfRule>
    <cfRule type="expression" dxfId="675" priority="621">
      <formula>$Z33="Gráfico 13"</formula>
    </cfRule>
    <cfRule type="expression" dxfId="674" priority="622">
      <formula>$Z33="Gráfico 11"</formula>
    </cfRule>
    <cfRule type="expression" dxfId="673" priority="623">
      <formula>$Z33="Gráfico 9"</formula>
    </cfRule>
    <cfRule type="expression" dxfId="672" priority="624">
      <formula>$Z33="Gráfico 8"</formula>
    </cfRule>
    <cfRule type="expression" dxfId="671" priority="625">
      <formula>$Z33="Gráfico 7"</formula>
    </cfRule>
    <cfRule type="expression" dxfId="670" priority="626">
      <formula>$Z33="Gráfico 6"</formula>
    </cfRule>
    <cfRule type="expression" dxfId="669" priority="627">
      <formula>$Z33="Gráfico 4"</formula>
    </cfRule>
    <cfRule type="expression" dxfId="668" priority="628">
      <formula>$Z33="Gráfico 3"</formula>
    </cfRule>
    <cfRule type="expression" dxfId="667" priority="629">
      <formula>$Z33="Gráfico 2"</formula>
    </cfRule>
    <cfRule type="expression" dxfId="666" priority="630">
      <formula>$Z33="Gráfico 1"</formula>
    </cfRule>
    <cfRule type="expression" dxfId="665" priority="631">
      <formula>$Z33="Gráfico 5"</formula>
    </cfRule>
  </conditionalFormatting>
  <conditionalFormatting sqref="V33:W49 Y33:Y49 AL33:AL49 Q33:S49">
    <cfRule type="expression" dxfId="664" priority="558">
      <formula>$Z33="Reporte 2"</formula>
    </cfRule>
    <cfRule type="expression" dxfId="663" priority="559">
      <formula>$Z33="Reporte 1"</formula>
    </cfRule>
    <cfRule type="expression" dxfId="662" priority="560">
      <formula>$Z33="Informe 10"</formula>
    </cfRule>
    <cfRule type="expression" dxfId="661" priority="561">
      <formula>$Z33="Informe 9"</formula>
    </cfRule>
    <cfRule type="expression" dxfId="660" priority="562">
      <formula>$Z33="Informe 8"</formula>
    </cfRule>
    <cfRule type="expression" dxfId="659" priority="563">
      <formula>$Z33="Informe 7"</formula>
    </cfRule>
    <cfRule type="expression" dxfId="658" priority="564">
      <formula>$Z33="Informe 6"</formula>
    </cfRule>
    <cfRule type="expression" dxfId="657" priority="565">
      <formula>$Z33="Informe 5"</formula>
    </cfRule>
    <cfRule type="expression" dxfId="656" priority="566">
      <formula>$Z33="Informe 4"</formula>
    </cfRule>
    <cfRule type="expression" dxfId="655" priority="567">
      <formula>$Z33="Informe 3"</formula>
    </cfRule>
    <cfRule type="expression" dxfId="654" priority="568">
      <formula>$Z33="Informe 2"</formula>
    </cfRule>
    <cfRule type="expression" dxfId="653" priority="569">
      <formula>$Z33="Informe 1"</formula>
    </cfRule>
    <cfRule type="expression" dxfId="652" priority="570">
      <formula>$Z33="Gráfico 10"</formula>
    </cfRule>
    <cfRule type="expression" dxfId="651" priority="571">
      <formula>$Z33="Gráfico 25"</formula>
    </cfRule>
    <cfRule type="expression" dxfId="650" priority="572">
      <formula>$Z33="Gráfico 24"</formula>
    </cfRule>
    <cfRule type="expression" dxfId="649" priority="573">
      <formula>$Z33="Gráfico 23"</formula>
    </cfRule>
    <cfRule type="expression" dxfId="648" priority="574">
      <formula>$Z33="Gráfico 22"</formula>
    </cfRule>
    <cfRule type="expression" dxfId="647" priority="575">
      <formula>$Z33="Gráfico 21"</formula>
    </cfRule>
    <cfRule type="expression" dxfId="646" priority="576">
      <formula>$Z33="Gráfico 20"</formula>
    </cfRule>
    <cfRule type="expression" dxfId="645" priority="577">
      <formula>$Z33="Gráfico 18"</formula>
    </cfRule>
    <cfRule type="expression" dxfId="644" priority="578">
      <formula>$Z33="Gráfico 19"</formula>
    </cfRule>
    <cfRule type="expression" dxfId="643" priority="579">
      <formula>$Z33="Gráfico 17"</formula>
    </cfRule>
    <cfRule type="expression" dxfId="642" priority="580">
      <formula>$Z33="Gráfico 16"</formula>
    </cfRule>
    <cfRule type="expression" dxfId="641" priority="581">
      <formula>$Z33="Gráfico 15"</formula>
    </cfRule>
    <cfRule type="expression" dxfId="640" priority="582">
      <formula>$Z33="Gráfico 14"</formula>
    </cfRule>
    <cfRule type="expression" dxfId="639" priority="583">
      <formula>$Z33="Gráfico 12"</formula>
    </cfRule>
    <cfRule type="expression" dxfId="638" priority="584">
      <formula>$Z33="Gráfico 13"</formula>
    </cfRule>
    <cfRule type="expression" dxfId="637" priority="585">
      <formula>$Z33="Gráfico 11"</formula>
    </cfRule>
    <cfRule type="expression" dxfId="636" priority="586">
      <formula>$Z33="Gráfico 9"</formula>
    </cfRule>
    <cfRule type="expression" dxfId="635" priority="587">
      <formula>$Z33="Gráfico 8"</formula>
    </cfRule>
    <cfRule type="expression" dxfId="634" priority="588">
      <formula>$Z33="Gráfico 7"</formula>
    </cfRule>
    <cfRule type="expression" dxfId="633" priority="589">
      <formula>$Z33="Gráfico 6"</formula>
    </cfRule>
    <cfRule type="expression" dxfId="632" priority="590">
      <formula>$Z33="Gráfico 4"</formula>
    </cfRule>
    <cfRule type="expression" dxfId="631" priority="591">
      <formula>$Z33="Gráfico 3"</formula>
    </cfRule>
    <cfRule type="expression" dxfId="630" priority="592">
      <formula>$Z33="Gráfico 2"</formula>
    </cfRule>
    <cfRule type="expression" dxfId="629" priority="593">
      <formula>$Z33="Gráfico 1"</formula>
    </cfRule>
    <cfRule type="expression" dxfId="628" priority="594">
      <formula>$Z33="Gráfico 5"</formula>
    </cfRule>
  </conditionalFormatting>
  <conditionalFormatting sqref="T33:T49">
    <cfRule type="expression" dxfId="627" priority="521">
      <formula>$Z33="Reporte 2"</formula>
    </cfRule>
    <cfRule type="expression" dxfId="626" priority="522">
      <formula>$Z33="Reporte 1"</formula>
    </cfRule>
    <cfRule type="expression" dxfId="625" priority="523">
      <formula>$Z33="Informe 10"</formula>
    </cfRule>
    <cfRule type="expression" dxfId="624" priority="524">
      <formula>$Z33="Informe 9"</formula>
    </cfRule>
    <cfRule type="expression" dxfId="623" priority="525">
      <formula>$Z33="Informe 8"</formula>
    </cfRule>
    <cfRule type="expression" dxfId="622" priority="526">
      <formula>$Z33="Informe 7"</formula>
    </cfRule>
    <cfRule type="expression" dxfId="621" priority="527">
      <formula>$Z33="Informe 6"</formula>
    </cfRule>
    <cfRule type="expression" dxfId="620" priority="528">
      <formula>$Z33="Informe 5"</formula>
    </cfRule>
    <cfRule type="expression" dxfId="619" priority="529">
      <formula>$Z33="Informe 4"</formula>
    </cfRule>
    <cfRule type="expression" dxfId="618" priority="530">
      <formula>$Z33="Informe 3"</formula>
    </cfRule>
    <cfRule type="expression" dxfId="617" priority="531">
      <formula>$Z33="Informe 2"</formula>
    </cfRule>
    <cfRule type="expression" dxfId="616" priority="532">
      <formula>$Z33="Informe 1"</formula>
    </cfRule>
    <cfRule type="expression" dxfId="615" priority="533">
      <formula>$Z33="Gráfico 10"</formula>
    </cfRule>
    <cfRule type="expression" dxfId="614" priority="534">
      <formula>$Z33="Gráfico 25"</formula>
    </cfRule>
    <cfRule type="expression" dxfId="613" priority="535">
      <formula>$Z33="Gráfico 24"</formula>
    </cfRule>
    <cfRule type="expression" dxfId="612" priority="536">
      <formula>$Z33="Gráfico 23"</formula>
    </cfRule>
    <cfRule type="expression" dxfId="611" priority="537">
      <formula>$Z33="Gráfico 22"</formula>
    </cfRule>
    <cfRule type="expression" dxfId="610" priority="538">
      <formula>$Z33="Gráfico 21"</formula>
    </cfRule>
    <cfRule type="expression" dxfId="609" priority="539">
      <formula>$Z33="Gráfico 20"</formula>
    </cfRule>
    <cfRule type="expression" dxfId="608" priority="540">
      <formula>$Z33="Gráfico 18"</formula>
    </cfRule>
    <cfRule type="expression" dxfId="607" priority="541">
      <formula>$Z33="Gráfico 19"</formula>
    </cfRule>
    <cfRule type="expression" dxfId="606" priority="542">
      <formula>$Z33="Gráfico 17"</formula>
    </cfRule>
    <cfRule type="expression" dxfId="605" priority="543">
      <formula>$Z33="Gráfico 16"</formula>
    </cfRule>
    <cfRule type="expression" dxfId="604" priority="544">
      <formula>$Z33="Gráfico 15"</formula>
    </cfRule>
    <cfRule type="expression" dxfId="603" priority="545">
      <formula>$Z33="Gráfico 14"</formula>
    </cfRule>
    <cfRule type="expression" dxfId="602" priority="546">
      <formula>$Z33="Gráfico 12"</formula>
    </cfRule>
    <cfRule type="expression" dxfId="601" priority="547">
      <formula>$Z33="Gráfico 13"</formula>
    </cfRule>
    <cfRule type="expression" dxfId="600" priority="548">
      <formula>$Z33="Gráfico 11"</formula>
    </cfRule>
    <cfRule type="expression" dxfId="599" priority="549">
      <formula>$Z33="Gráfico 9"</formula>
    </cfRule>
    <cfRule type="expression" dxfId="598" priority="550">
      <formula>$Z33="Gráfico 8"</formula>
    </cfRule>
    <cfRule type="expression" dxfId="597" priority="551">
      <formula>$Z33="Gráfico 7"</formula>
    </cfRule>
    <cfRule type="expression" dxfId="596" priority="552">
      <formula>$Z33="Gráfico 6"</formula>
    </cfRule>
    <cfRule type="expression" dxfId="595" priority="553">
      <formula>$Z33="Gráfico 4"</formula>
    </cfRule>
    <cfRule type="expression" dxfId="594" priority="554">
      <formula>$Z33="Gráfico 3"</formula>
    </cfRule>
    <cfRule type="expression" dxfId="593" priority="555">
      <formula>$Z33="Gráfico 2"</formula>
    </cfRule>
    <cfRule type="expression" dxfId="592" priority="556">
      <formula>$Z33="Gráfico 1"</formula>
    </cfRule>
    <cfRule type="expression" dxfId="591" priority="557">
      <formula>$Z33="Gráfico 5"</formula>
    </cfRule>
  </conditionalFormatting>
  <conditionalFormatting sqref="Z33:Z49">
    <cfRule type="expression" dxfId="590" priority="484">
      <formula>$Z33="Reporte 2"</formula>
    </cfRule>
    <cfRule type="expression" dxfId="589" priority="485">
      <formula>$Z33="Reporte 1"</formula>
    </cfRule>
    <cfRule type="expression" dxfId="588" priority="486">
      <formula>$Z33="Informe 10"</formula>
    </cfRule>
    <cfRule type="expression" dxfId="587" priority="487">
      <formula>$Z33="Informe 9"</formula>
    </cfRule>
    <cfRule type="expression" dxfId="586" priority="488">
      <formula>$Z33="Informe 8"</formula>
    </cfRule>
    <cfRule type="expression" dxfId="585" priority="489">
      <formula>$Z33="Informe 7"</formula>
    </cfRule>
    <cfRule type="expression" dxfId="584" priority="490">
      <formula>$Z33="Informe 6"</formula>
    </cfRule>
    <cfRule type="expression" dxfId="583" priority="491">
      <formula>$Z33="Informe 5"</formula>
    </cfRule>
    <cfRule type="expression" dxfId="582" priority="492">
      <formula>$Z33="Informe 4"</formula>
    </cfRule>
    <cfRule type="expression" dxfId="581" priority="493">
      <formula>$Z33="Informe 3"</formula>
    </cfRule>
    <cfRule type="expression" dxfId="580" priority="494">
      <formula>$Z33="Informe 2"</formula>
    </cfRule>
    <cfRule type="expression" dxfId="579" priority="495">
      <formula>$Z33="Informe 1"</formula>
    </cfRule>
    <cfRule type="expression" dxfId="578" priority="496">
      <formula>$Z33="Gráfico 10"</formula>
    </cfRule>
    <cfRule type="expression" dxfId="577" priority="497">
      <formula>$Z33="Gráfico 25"</formula>
    </cfRule>
    <cfRule type="expression" dxfId="576" priority="498">
      <formula>$Z33="Gráfico 24"</formula>
    </cfRule>
    <cfRule type="expression" dxfId="575" priority="499">
      <formula>$Z33="Gráfico 23"</formula>
    </cfRule>
    <cfRule type="expression" dxfId="574" priority="500">
      <formula>$Z33="Gráfico 22"</formula>
    </cfRule>
    <cfRule type="expression" dxfId="573" priority="501">
      <formula>$Z33="Gráfico 21"</formula>
    </cfRule>
    <cfRule type="expression" dxfId="572" priority="502">
      <formula>$Z33="Gráfico 20"</formula>
    </cfRule>
    <cfRule type="expression" dxfId="571" priority="503">
      <formula>$Z33="Gráfico 18"</formula>
    </cfRule>
    <cfRule type="expression" dxfId="570" priority="504">
      <formula>$Z33="Gráfico 19"</formula>
    </cfRule>
    <cfRule type="expression" dxfId="569" priority="505">
      <formula>$Z33="Gráfico 17"</formula>
    </cfRule>
    <cfRule type="expression" dxfId="568" priority="506">
      <formula>$Z33="Gráfico 16"</formula>
    </cfRule>
    <cfRule type="expression" dxfId="567" priority="507">
      <formula>$Z33="Gráfico 15"</formula>
    </cfRule>
    <cfRule type="expression" dxfId="566" priority="508">
      <formula>$Z33="Gráfico 14"</formula>
    </cfRule>
    <cfRule type="expression" dxfId="565" priority="509">
      <formula>$Z33="Gráfico 12"</formula>
    </cfRule>
    <cfRule type="expression" dxfId="564" priority="510">
      <formula>$Z33="Gráfico 13"</formula>
    </cfRule>
    <cfRule type="expression" dxfId="563" priority="511">
      <formula>$Z33="Gráfico 11"</formula>
    </cfRule>
    <cfRule type="expression" dxfId="562" priority="512">
      <formula>$Z33="Gráfico 9"</formula>
    </cfRule>
    <cfRule type="expression" dxfId="561" priority="513">
      <formula>$Z33="Gráfico 8"</formula>
    </cfRule>
    <cfRule type="expression" dxfId="560" priority="514">
      <formula>$Z33="Gráfico 7"</formula>
    </cfRule>
    <cfRule type="expression" dxfId="559" priority="515">
      <formula>$Z33="Gráfico 6"</formula>
    </cfRule>
    <cfRule type="expression" dxfId="558" priority="516">
      <formula>$Z33="Gráfico 4"</formula>
    </cfRule>
    <cfRule type="expression" dxfId="557" priority="517">
      <formula>$Z33="Gráfico 3"</formula>
    </cfRule>
    <cfRule type="expression" dxfId="556" priority="518">
      <formula>$Z33="Gráfico 2"</formula>
    </cfRule>
    <cfRule type="expression" dxfId="555" priority="519">
      <formula>$Z33="Gráfico 1"</formula>
    </cfRule>
    <cfRule type="expression" dxfId="554" priority="520">
      <formula>$Z33="Gráfico 5"</formula>
    </cfRule>
  </conditionalFormatting>
  <conditionalFormatting sqref="K33:K49">
    <cfRule type="expression" dxfId="553" priority="483">
      <formula>+LEFT(D33,2)="GR"</formula>
    </cfRule>
  </conditionalFormatting>
  <conditionalFormatting sqref="L33:L49">
    <cfRule type="expression" dxfId="552" priority="482">
      <formula>+LEFT(D33,2)="GR"</formula>
    </cfRule>
  </conditionalFormatting>
  <conditionalFormatting sqref="P33:P49">
    <cfRule type="expression" dxfId="551" priority="445">
      <formula>$Z33="Reporte 2"</formula>
    </cfRule>
    <cfRule type="expression" dxfId="550" priority="446">
      <formula>$Z33="Reporte 1"</formula>
    </cfRule>
    <cfRule type="expression" dxfId="549" priority="447">
      <formula>$Z33="Informe 10"</formula>
    </cfRule>
    <cfRule type="expression" dxfId="548" priority="448">
      <formula>$Z33="Informe 9"</formula>
    </cfRule>
    <cfRule type="expression" dxfId="547" priority="449">
      <formula>$Z33="Informe 8"</formula>
    </cfRule>
    <cfRule type="expression" dxfId="546" priority="450">
      <formula>$Z33="Informe 7"</formula>
    </cfRule>
    <cfRule type="expression" dxfId="545" priority="451">
      <formula>$Z33="Informe 6"</formula>
    </cfRule>
    <cfRule type="expression" dxfId="544" priority="452">
      <formula>$Z33="Informe 5"</formula>
    </cfRule>
    <cfRule type="expression" dxfId="543" priority="453">
      <formula>$Z33="Informe 4"</formula>
    </cfRule>
    <cfRule type="expression" dxfId="542" priority="454">
      <formula>$Z33="Informe 3"</formula>
    </cfRule>
    <cfRule type="expression" dxfId="541" priority="455">
      <formula>$Z33="Informe 2"</formula>
    </cfRule>
    <cfRule type="expression" dxfId="540" priority="456">
      <formula>$Z33="Informe 1"</formula>
    </cfRule>
    <cfRule type="expression" dxfId="539" priority="457">
      <formula>$Z33="Gráfico 10"</formula>
    </cfRule>
    <cfRule type="expression" dxfId="538" priority="458">
      <formula>$Z33="Gráfico 25"</formula>
    </cfRule>
    <cfRule type="expression" dxfId="537" priority="459">
      <formula>$Z33="Gráfico 24"</formula>
    </cfRule>
    <cfRule type="expression" dxfId="536" priority="460">
      <formula>$Z33="Gráfico 23"</formula>
    </cfRule>
    <cfRule type="expression" dxfId="535" priority="461">
      <formula>$Z33="Gráfico 22"</formula>
    </cfRule>
    <cfRule type="expression" dxfId="534" priority="462">
      <formula>$Z33="Gráfico 21"</formula>
    </cfRule>
    <cfRule type="expression" dxfId="533" priority="463">
      <formula>$Z33="Gráfico 20"</formula>
    </cfRule>
    <cfRule type="expression" dxfId="532" priority="464">
      <formula>$Z33="Gráfico 18"</formula>
    </cfRule>
    <cfRule type="expression" dxfId="531" priority="465">
      <formula>$Z33="Gráfico 19"</formula>
    </cfRule>
    <cfRule type="expression" dxfId="530" priority="466">
      <formula>$Z33="Gráfico 17"</formula>
    </cfRule>
    <cfRule type="expression" dxfId="529" priority="467">
      <formula>$Z33="Gráfico 16"</formula>
    </cfRule>
    <cfRule type="expression" dxfId="528" priority="468">
      <formula>$Z33="Gráfico 15"</formula>
    </cfRule>
    <cfRule type="expression" dxfId="527" priority="469">
      <formula>$Z33="Gráfico 14"</formula>
    </cfRule>
    <cfRule type="expression" dxfId="526" priority="470">
      <formula>$Z33="Gráfico 12"</formula>
    </cfRule>
    <cfRule type="expression" dxfId="525" priority="471">
      <formula>$Z33="Gráfico 13"</formula>
    </cfRule>
    <cfRule type="expression" dxfId="524" priority="472">
      <formula>$Z33="Gráfico 11"</formula>
    </cfRule>
    <cfRule type="expression" dxfId="523" priority="473">
      <formula>$Z33="Gráfico 9"</formula>
    </cfRule>
    <cfRule type="expression" dxfId="522" priority="474">
      <formula>$Z33="Gráfico 8"</formula>
    </cfRule>
    <cfRule type="expression" dxfId="521" priority="475">
      <formula>$Z33="Gráfico 7"</formula>
    </cfRule>
    <cfRule type="expression" dxfId="520" priority="476">
      <formula>$Z33="Gráfico 6"</formula>
    </cfRule>
    <cfRule type="expression" dxfId="519" priority="477">
      <formula>$Z33="Gráfico 4"</formula>
    </cfRule>
    <cfRule type="expression" dxfId="518" priority="478">
      <formula>$Z33="Gráfico 3"</formula>
    </cfRule>
    <cfRule type="expression" dxfId="517" priority="479">
      <formula>$Z33="Gráfico 2"</formula>
    </cfRule>
    <cfRule type="expression" dxfId="516" priority="480">
      <formula>$Z33="Gráfico 1"</formula>
    </cfRule>
    <cfRule type="expression" dxfId="515" priority="481">
      <formula>$Z33="Gráfico 5"</formula>
    </cfRule>
  </conditionalFormatting>
  <conditionalFormatting sqref="O33:O49">
    <cfRule type="expression" dxfId="477" priority="371">
      <formula>$Z33="Reporte 2"</formula>
    </cfRule>
    <cfRule type="expression" dxfId="476" priority="372">
      <formula>$Z33="Reporte 1"</formula>
    </cfRule>
    <cfRule type="expression" dxfId="475" priority="373">
      <formula>$Z33="Informe 10"</formula>
    </cfRule>
    <cfRule type="expression" dxfId="474" priority="374">
      <formula>$Z33="Informe 9"</formula>
    </cfRule>
    <cfRule type="expression" dxfId="473" priority="375">
      <formula>$Z33="Informe 8"</formula>
    </cfRule>
    <cfRule type="expression" dxfId="472" priority="376">
      <formula>$Z33="Informe 7"</formula>
    </cfRule>
    <cfRule type="expression" dxfId="471" priority="377">
      <formula>$Z33="Informe 6"</formula>
    </cfRule>
    <cfRule type="expression" dxfId="470" priority="378">
      <formula>$Z33="Informe 5"</formula>
    </cfRule>
    <cfRule type="expression" dxfId="469" priority="379">
      <formula>$Z33="Informe 4"</formula>
    </cfRule>
    <cfRule type="expression" dxfId="468" priority="380">
      <formula>$Z33="Informe 3"</formula>
    </cfRule>
    <cfRule type="expression" dxfId="467" priority="381">
      <formula>$Z33="Informe 2"</formula>
    </cfRule>
    <cfRule type="expression" dxfId="466" priority="382">
      <formula>$Z33="Informe 1"</formula>
    </cfRule>
    <cfRule type="expression" dxfId="465" priority="383">
      <formula>$Z33="Gráfico 10"</formula>
    </cfRule>
    <cfRule type="expression" dxfId="464" priority="384">
      <formula>$Z33="Gráfico 25"</formula>
    </cfRule>
    <cfRule type="expression" dxfId="463" priority="385">
      <formula>$Z33="Gráfico 24"</formula>
    </cfRule>
    <cfRule type="expression" dxfId="462" priority="386">
      <formula>$Z33="Gráfico 23"</formula>
    </cfRule>
    <cfRule type="expression" dxfId="461" priority="387">
      <formula>$Z33="Gráfico 22"</formula>
    </cfRule>
    <cfRule type="expression" dxfId="460" priority="388">
      <formula>$Z33="Gráfico 21"</formula>
    </cfRule>
    <cfRule type="expression" dxfId="459" priority="389">
      <formula>$Z33="Gráfico 20"</formula>
    </cfRule>
    <cfRule type="expression" dxfId="458" priority="390">
      <formula>$Z33="Gráfico 18"</formula>
    </cfRule>
    <cfRule type="expression" dxfId="457" priority="391">
      <formula>$Z33="Gráfico 19"</formula>
    </cfRule>
    <cfRule type="expression" dxfId="456" priority="392">
      <formula>$Z33="Gráfico 17"</formula>
    </cfRule>
    <cfRule type="expression" dxfId="455" priority="393">
      <formula>$Z33="Gráfico 16"</formula>
    </cfRule>
    <cfRule type="expression" dxfId="454" priority="394">
      <formula>$Z33="Gráfico 15"</formula>
    </cfRule>
    <cfRule type="expression" dxfId="453" priority="395">
      <formula>$Z33="Gráfico 14"</formula>
    </cfRule>
    <cfRule type="expression" dxfId="452" priority="396">
      <formula>$Z33="Gráfico 12"</formula>
    </cfRule>
    <cfRule type="expression" dxfId="451" priority="397">
      <formula>$Z33="Gráfico 13"</formula>
    </cfRule>
    <cfRule type="expression" dxfId="450" priority="398">
      <formula>$Z33="Gráfico 11"</formula>
    </cfRule>
    <cfRule type="expression" dxfId="449" priority="399">
      <formula>$Z33="Gráfico 9"</formula>
    </cfRule>
    <cfRule type="expression" dxfId="448" priority="400">
      <formula>$Z33="Gráfico 8"</formula>
    </cfRule>
    <cfRule type="expression" dxfId="447" priority="401">
      <formula>$Z33="Gráfico 7"</formula>
    </cfRule>
    <cfRule type="expression" dxfId="446" priority="402">
      <formula>$Z33="Gráfico 6"</formula>
    </cfRule>
    <cfRule type="expression" dxfId="445" priority="403">
      <formula>$Z33="Gráfico 4"</formula>
    </cfRule>
    <cfRule type="expression" dxfId="444" priority="404">
      <formula>$Z33="Gráfico 3"</formula>
    </cfRule>
    <cfRule type="expression" dxfId="443" priority="405">
      <formula>$Z33="Gráfico 2"</formula>
    </cfRule>
    <cfRule type="expression" dxfId="442" priority="406">
      <formula>$Z33="Gráfico 1"</formula>
    </cfRule>
    <cfRule type="expression" dxfId="441" priority="407">
      <formula>$Z33="Gráfico 5"</formula>
    </cfRule>
  </conditionalFormatting>
  <conditionalFormatting sqref="M19:M22">
    <cfRule type="expression" dxfId="369" priority="334">
      <formula>$Z19="Reporte 2"</formula>
    </cfRule>
    <cfRule type="expression" dxfId="368" priority="335">
      <formula>$Z19="Reporte 1"</formula>
    </cfRule>
    <cfRule type="expression" dxfId="367" priority="336">
      <formula>$Z19="Informe 10"</formula>
    </cfRule>
    <cfRule type="expression" dxfId="366" priority="337">
      <formula>$Z19="Informe 9"</formula>
    </cfRule>
    <cfRule type="expression" dxfId="365" priority="338">
      <formula>$Z19="Informe 8"</formula>
    </cfRule>
    <cfRule type="expression" dxfId="364" priority="339">
      <formula>$Z19="Informe 7"</formula>
    </cfRule>
    <cfRule type="expression" dxfId="363" priority="340">
      <formula>$Z19="Informe 6"</formula>
    </cfRule>
    <cfRule type="expression" dxfId="362" priority="341">
      <formula>$Z19="Informe 5"</formula>
    </cfRule>
    <cfRule type="expression" dxfId="361" priority="342">
      <formula>$Z19="Informe 4"</formula>
    </cfRule>
    <cfRule type="expression" dxfId="360" priority="343">
      <formula>$Z19="Informe 3"</formula>
    </cfRule>
    <cfRule type="expression" dxfId="359" priority="344">
      <formula>$Z19="Informe 2"</formula>
    </cfRule>
    <cfRule type="expression" dxfId="358" priority="345">
      <formula>$Z19="Informe 1"</formula>
    </cfRule>
    <cfRule type="expression" dxfId="357" priority="346">
      <formula>$Z19="Gráfico 10"</formula>
    </cfRule>
    <cfRule type="expression" dxfId="356" priority="347">
      <formula>$Z19="Gráfico 25"</formula>
    </cfRule>
    <cfRule type="expression" dxfId="355" priority="348">
      <formula>$Z19="Gráfico 24"</formula>
    </cfRule>
    <cfRule type="expression" dxfId="354" priority="349">
      <formula>$Z19="Gráfico 23"</formula>
    </cfRule>
    <cfRule type="expression" dxfId="353" priority="350">
      <formula>$Z19="Gráfico 22"</formula>
    </cfRule>
    <cfRule type="expression" dxfId="352" priority="351">
      <formula>$Z19="Gráfico 21"</formula>
    </cfRule>
    <cfRule type="expression" dxfId="351" priority="352">
      <formula>$Z19="Gráfico 20"</formula>
    </cfRule>
    <cfRule type="expression" dxfId="350" priority="353">
      <formula>$Z19="Gráfico 18"</formula>
    </cfRule>
    <cfRule type="expression" dxfId="349" priority="354">
      <formula>$Z19="Gráfico 19"</formula>
    </cfRule>
    <cfRule type="expression" dxfId="348" priority="355">
      <formula>$Z19="Gráfico 17"</formula>
    </cfRule>
    <cfRule type="expression" dxfId="347" priority="356">
      <formula>$Z19="Gráfico 16"</formula>
    </cfRule>
    <cfRule type="expression" dxfId="346" priority="357">
      <formula>$Z19="Gráfico 15"</formula>
    </cfRule>
    <cfRule type="expression" dxfId="345" priority="358">
      <formula>$Z19="Gráfico 14"</formula>
    </cfRule>
    <cfRule type="expression" dxfId="344" priority="359">
      <formula>$Z19="Gráfico 12"</formula>
    </cfRule>
    <cfRule type="expression" dxfId="343" priority="360">
      <formula>$Z19="Gráfico 13"</formula>
    </cfRule>
    <cfRule type="expression" dxfId="342" priority="361">
      <formula>$Z19="Gráfico 11"</formula>
    </cfRule>
    <cfRule type="expression" dxfId="341" priority="362">
      <formula>$Z19="Gráfico 9"</formula>
    </cfRule>
    <cfRule type="expression" dxfId="340" priority="363">
      <formula>$Z19="Gráfico 8"</formula>
    </cfRule>
    <cfRule type="expression" dxfId="339" priority="364">
      <formula>$Z19="Gráfico 7"</formula>
    </cfRule>
    <cfRule type="expression" dxfId="338" priority="365">
      <formula>$Z19="Gráfico 6"</formula>
    </cfRule>
    <cfRule type="expression" dxfId="337" priority="366">
      <formula>$Z19="Gráfico 4"</formula>
    </cfRule>
    <cfRule type="expression" dxfId="336" priority="367">
      <formula>$Z19="Gráfico 3"</formula>
    </cfRule>
    <cfRule type="expression" dxfId="335" priority="368">
      <formula>$Z19="Gráfico 2"</formula>
    </cfRule>
    <cfRule type="expression" dxfId="334" priority="369">
      <formula>$Z19="Gráfico 1"</formula>
    </cfRule>
    <cfRule type="expression" dxfId="333" priority="370">
      <formula>$Z19="Gráfico 5"</formula>
    </cfRule>
  </conditionalFormatting>
  <conditionalFormatting sqref="M23:M37">
    <cfRule type="expression" dxfId="258" priority="223">
      <formula>$Z23="Reporte 2"</formula>
    </cfRule>
    <cfRule type="expression" dxfId="257" priority="224">
      <formula>$Z23="Reporte 1"</formula>
    </cfRule>
    <cfRule type="expression" dxfId="256" priority="225">
      <formula>$Z23="Informe 10"</formula>
    </cfRule>
    <cfRule type="expression" dxfId="255" priority="226">
      <formula>$Z23="Informe 9"</formula>
    </cfRule>
    <cfRule type="expression" dxfId="254" priority="227">
      <formula>$Z23="Informe 8"</formula>
    </cfRule>
    <cfRule type="expression" dxfId="253" priority="228">
      <formula>$Z23="Informe 7"</formula>
    </cfRule>
    <cfRule type="expression" dxfId="252" priority="229">
      <formula>$Z23="Informe 6"</formula>
    </cfRule>
    <cfRule type="expression" dxfId="251" priority="230">
      <formula>$Z23="Informe 5"</formula>
    </cfRule>
    <cfRule type="expression" dxfId="250" priority="231">
      <formula>$Z23="Informe 4"</formula>
    </cfRule>
    <cfRule type="expression" dxfId="249" priority="232">
      <formula>$Z23="Informe 3"</formula>
    </cfRule>
    <cfRule type="expression" dxfId="248" priority="233">
      <formula>$Z23="Informe 2"</formula>
    </cfRule>
    <cfRule type="expression" dxfId="247" priority="234">
      <formula>$Z23="Informe 1"</formula>
    </cfRule>
    <cfRule type="expression" dxfId="246" priority="235">
      <formula>$Z23="Gráfico 10"</formula>
    </cfRule>
    <cfRule type="expression" dxfId="245" priority="236">
      <formula>$Z23="Gráfico 25"</formula>
    </cfRule>
    <cfRule type="expression" dxfId="244" priority="237">
      <formula>$Z23="Gráfico 24"</formula>
    </cfRule>
    <cfRule type="expression" dxfId="243" priority="238">
      <formula>$Z23="Gráfico 23"</formula>
    </cfRule>
    <cfRule type="expression" dxfId="242" priority="239">
      <formula>$Z23="Gráfico 22"</formula>
    </cfRule>
    <cfRule type="expression" dxfId="241" priority="240">
      <formula>$Z23="Gráfico 21"</formula>
    </cfRule>
    <cfRule type="expression" dxfId="240" priority="241">
      <formula>$Z23="Gráfico 20"</formula>
    </cfRule>
    <cfRule type="expression" dxfId="239" priority="242">
      <formula>$Z23="Gráfico 18"</formula>
    </cfRule>
    <cfRule type="expression" dxfId="238" priority="243">
      <formula>$Z23="Gráfico 19"</formula>
    </cfRule>
    <cfRule type="expression" dxfId="237" priority="244">
      <formula>$Z23="Gráfico 17"</formula>
    </cfRule>
    <cfRule type="expression" dxfId="236" priority="245">
      <formula>$Z23="Gráfico 16"</formula>
    </cfRule>
    <cfRule type="expression" dxfId="235" priority="246">
      <formula>$Z23="Gráfico 15"</formula>
    </cfRule>
    <cfRule type="expression" dxfId="234" priority="247">
      <formula>$Z23="Gráfico 14"</formula>
    </cfRule>
    <cfRule type="expression" dxfId="233" priority="248">
      <formula>$Z23="Gráfico 12"</formula>
    </cfRule>
    <cfRule type="expression" dxfId="232" priority="249">
      <formula>$Z23="Gráfico 13"</formula>
    </cfRule>
    <cfRule type="expression" dxfId="231" priority="250">
      <formula>$Z23="Gráfico 11"</formula>
    </cfRule>
    <cfRule type="expression" dxfId="230" priority="251">
      <formula>$Z23="Gráfico 9"</formula>
    </cfRule>
    <cfRule type="expression" dxfId="229" priority="252">
      <formula>$Z23="Gráfico 8"</formula>
    </cfRule>
    <cfRule type="expression" dxfId="228" priority="253">
      <formula>$Z23="Gráfico 7"</formula>
    </cfRule>
    <cfRule type="expression" dxfId="227" priority="254">
      <formula>$Z23="Gráfico 6"</formula>
    </cfRule>
    <cfRule type="expression" dxfId="226" priority="255">
      <formula>$Z23="Gráfico 4"</formula>
    </cfRule>
    <cfRule type="expression" dxfId="225" priority="256">
      <formula>$Z23="Gráfico 3"</formula>
    </cfRule>
    <cfRule type="expression" dxfId="224" priority="257">
      <formula>$Z23="Gráfico 2"</formula>
    </cfRule>
    <cfRule type="expression" dxfId="223" priority="258">
      <formula>$Z23="Gráfico 1"</formula>
    </cfRule>
    <cfRule type="expression" dxfId="222" priority="259">
      <formula>$Z23="Gráfico 5"</formula>
    </cfRule>
  </conditionalFormatting>
  <conditionalFormatting sqref="M38:M42">
    <cfRule type="expression" dxfId="221" priority="186">
      <formula>$Z38="Reporte 2"</formula>
    </cfRule>
    <cfRule type="expression" dxfId="220" priority="187">
      <formula>$Z38="Reporte 1"</formula>
    </cfRule>
    <cfRule type="expression" dxfId="219" priority="188">
      <formula>$Z38="Informe 10"</formula>
    </cfRule>
    <cfRule type="expression" dxfId="218" priority="189">
      <formula>$Z38="Informe 9"</formula>
    </cfRule>
    <cfRule type="expression" dxfId="217" priority="190">
      <formula>$Z38="Informe 8"</formula>
    </cfRule>
    <cfRule type="expression" dxfId="216" priority="191">
      <formula>$Z38="Informe 7"</formula>
    </cfRule>
    <cfRule type="expression" dxfId="215" priority="192">
      <formula>$Z38="Informe 6"</formula>
    </cfRule>
    <cfRule type="expression" dxfId="214" priority="193">
      <formula>$Z38="Informe 5"</formula>
    </cfRule>
    <cfRule type="expression" dxfId="213" priority="194">
      <formula>$Z38="Informe 4"</formula>
    </cfRule>
    <cfRule type="expression" dxfId="212" priority="195">
      <formula>$Z38="Informe 3"</formula>
    </cfRule>
    <cfRule type="expression" dxfId="211" priority="196">
      <formula>$Z38="Informe 2"</formula>
    </cfRule>
    <cfRule type="expression" dxfId="210" priority="197">
      <formula>$Z38="Informe 1"</formula>
    </cfRule>
    <cfRule type="expression" dxfId="209" priority="198">
      <formula>$Z38="Gráfico 10"</formula>
    </cfRule>
    <cfRule type="expression" dxfId="208" priority="199">
      <formula>$Z38="Gráfico 25"</formula>
    </cfRule>
    <cfRule type="expression" dxfId="207" priority="200">
      <formula>$Z38="Gráfico 24"</formula>
    </cfRule>
    <cfRule type="expression" dxfId="206" priority="201">
      <formula>$Z38="Gráfico 23"</formula>
    </cfRule>
    <cfRule type="expression" dxfId="205" priority="202">
      <formula>$Z38="Gráfico 22"</formula>
    </cfRule>
    <cfRule type="expression" dxfId="204" priority="203">
      <formula>$Z38="Gráfico 21"</formula>
    </cfRule>
    <cfRule type="expression" dxfId="203" priority="204">
      <formula>$Z38="Gráfico 20"</formula>
    </cfRule>
    <cfRule type="expression" dxfId="202" priority="205">
      <formula>$Z38="Gráfico 18"</formula>
    </cfRule>
    <cfRule type="expression" dxfId="201" priority="206">
      <formula>$Z38="Gráfico 19"</formula>
    </cfRule>
    <cfRule type="expression" dxfId="200" priority="207">
      <formula>$Z38="Gráfico 17"</formula>
    </cfRule>
    <cfRule type="expression" dxfId="199" priority="208">
      <formula>$Z38="Gráfico 16"</formula>
    </cfRule>
    <cfRule type="expression" dxfId="198" priority="209">
      <formula>$Z38="Gráfico 15"</formula>
    </cfRule>
    <cfRule type="expression" dxfId="197" priority="210">
      <formula>$Z38="Gráfico 14"</formula>
    </cfRule>
    <cfRule type="expression" dxfId="196" priority="211">
      <formula>$Z38="Gráfico 12"</formula>
    </cfRule>
    <cfRule type="expression" dxfId="195" priority="212">
      <formula>$Z38="Gráfico 13"</formula>
    </cfRule>
    <cfRule type="expression" dxfId="194" priority="213">
      <formula>$Z38="Gráfico 11"</formula>
    </cfRule>
    <cfRule type="expression" dxfId="193" priority="214">
      <formula>$Z38="Gráfico 9"</formula>
    </cfRule>
    <cfRule type="expression" dxfId="192" priority="215">
      <formula>$Z38="Gráfico 8"</formula>
    </cfRule>
    <cfRule type="expression" dxfId="191" priority="216">
      <formula>$Z38="Gráfico 7"</formula>
    </cfRule>
    <cfRule type="expression" dxfId="190" priority="217">
      <formula>$Z38="Gráfico 6"</formula>
    </cfRule>
    <cfRule type="expression" dxfId="189" priority="218">
      <formula>$Z38="Gráfico 4"</formula>
    </cfRule>
    <cfRule type="expression" dxfId="188" priority="219">
      <formula>$Z38="Gráfico 3"</formula>
    </cfRule>
    <cfRule type="expression" dxfId="187" priority="220">
      <formula>$Z38="Gráfico 2"</formula>
    </cfRule>
    <cfRule type="expression" dxfId="186" priority="221">
      <formula>$Z38="Gráfico 1"</formula>
    </cfRule>
    <cfRule type="expression" dxfId="185" priority="222">
      <formula>$Z38="Gráfico 5"</formula>
    </cfRule>
  </conditionalFormatting>
  <conditionalFormatting sqref="M43">
    <cfRule type="expression" dxfId="184" priority="149">
      <formula>$Z43="Reporte 2"</formula>
    </cfRule>
    <cfRule type="expression" dxfId="183" priority="150">
      <formula>$Z43="Reporte 1"</formula>
    </cfRule>
    <cfRule type="expression" dxfId="182" priority="151">
      <formula>$Z43="Informe 10"</formula>
    </cfRule>
    <cfRule type="expression" dxfId="181" priority="152">
      <formula>$Z43="Informe 9"</formula>
    </cfRule>
    <cfRule type="expression" dxfId="180" priority="153">
      <formula>$Z43="Informe 8"</formula>
    </cfRule>
    <cfRule type="expression" dxfId="179" priority="154">
      <formula>$Z43="Informe 7"</formula>
    </cfRule>
    <cfRule type="expression" dxfId="178" priority="155">
      <formula>$Z43="Informe 6"</formula>
    </cfRule>
    <cfRule type="expression" dxfId="177" priority="156">
      <formula>$Z43="Informe 5"</formula>
    </cfRule>
    <cfRule type="expression" dxfId="176" priority="157">
      <formula>$Z43="Informe 4"</formula>
    </cfRule>
    <cfRule type="expression" dxfId="175" priority="158">
      <formula>$Z43="Informe 3"</formula>
    </cfRule>
    <cfRule type="expression" dxfId="174" priority="159">
      <formula>$Z43="Informe 2"</formula>
    </cfRule>
    <cfRule type="expression" dxfId="173" priority="160">
      <formula>$Z43="Informe 1"</formula>
    </cfRule>
    <cfRule type="expression" dxfId="172" priority="161">
      <formula>$Z43="Gráfico 10"</formula>
    </cfRule>
    <cfRule type="expression" dxfId="171" priority="162">
      <formula>$Z43="Gráfico 25"</formula>
    </cfRule>
    <cfRule type="expression" dxfId="170" priority="163">
      <formula>$Z43="Gráfico 24"</formula>
    </cfRule>
    <cfRule type="expression" dxfId="169" priority="164">
      <formula>$Z43="Gráfico 23"</formula>
    </cfRule>
    <cfRule type="expression" dxfId="168" priority="165">
      <formula>$Z43="Gráfico 22"</formula>
    </cfRule>
    <cfRule type="expression" dxfId="167" priority="166">
      <formula>$Z43="Gráfico 21"</formula>
    </cfRule>
    <cfRule type="expression" dxfId="166" priority="167">
      <formula>$Z43="Gráfico 20"</formula>
    </cfRule>
    <cfRule type="expression" dxfId="165" priority="168">
      <formula>$Z43="Gráfico 18"</formula>
    </cfRule>
    <cfRule type="expression" dxfId="164" priority="169">
      <formula>$Z43="Gráfico 19"</formula>
    </cfRule>
    <cfRule type="expression" dxfId="163" priority="170">
      <formula>$Z43="Gráfico 17"</formula>
    </cfRule>
    <cfRule type="expression" dxfId="162" priority="171">
      <formula>$Z43="Gráfico 16"</formula>
    </cfRule>
    <cfRule type="expression" dxfId="161" priority="172">
      <formula>$Z43="Gráfico 15"</formula>
    </cfRule>
    <cfRule type="expression" dxfId="160" priority="173">
      <formula>$Z43="Gráfico 14"</formula>
    </cfRule>
    <cfRule type="expression" dxfId="159" priority="174">
      <formula>$Z43="Gráfico 12"</formula>
    </cfRule>
    <cfRule type="expression" dxfId="158" priority="175">
      <formula>$Z43="Gráfico 13"</formula>
    </cfRule>
    <cfRule type="expression" dxfId="157" priority="176">
      <formula>$Z43="Gráfico 11"</formula>
    </cfRule>
    <cfRule type="expression" dxfId="156" priority="177">
      <formula>$Z43="Gráfico 9"</formula>
    </cfRule>
    <cfRule type="expression" dxfId="155" priority="178">
      <formula>$Z43="Gráfico 8"</formula>
    </cfRule>
    <cfRule type="expression" dxfId="154" priority="179">
      <formula>$Z43="Gráfico 7"</formula>
    </cfRule>
    <cfRule type="expression" dxfId="153" priority="180">
      <formula>$Z43="Gráfico 6"</formula>
    </cfRule>
    <cfRule type="expression" dxfId="152" priority="181">
      <formula>$Z43="Gráfico 4"</formula>
    </cfRule>
    <cfRule type="expression" dxfId="151" priority="182">
      <formula>$Z43="Gráfico 3"</formula>
    </cfRule>
    <cfRule type="expression" dxfId="150" priority="183">
      <formula>$Z43="Gráfico 2"</formula>
    </cfRule>
    <cfRule type="expression" dxfId="149" priority="184">
      <formula>$Z43="Gráfico 1"</formula>
    </cfRule>
    <cfRule type="expression" dxfId="148" priority="185">
      <formula>$Z43="Gráfico 5"</formula>
    </cfRule>
  </conditionalFormatting>
  <conditionalFormatting sqref="M44">
    <cfRule type="expression" dxfId="147" priority="112">
      <formula>$Z44="Reporte 2"</formula>
    </cfRule>
    <cfRule type="expression" dxfId="146" priority="113">
      <formula>$Z44="Reporte 1"</formula>
    </cfRule>
    <cfRule type="expression" dxfId="145" priority="114">
      <formula>$Z44="Informe 10"</formula>
    </cfRule>
    <cfRule type="expression" dxfId="144" priority="115">
      <formula>$Z44="Informe 9"</formula>
    </cfRule>
    <cfRule type="expression" dxfId="143" priority="116">
      <formula>$Z44="Informe 8"</formula>
    </cfRule>
    <cfRule type="expression" dxfId="142" priority="117">
      <formula>$Z44="Informe 7"</formula>
    </cfRule>
    <cfRule type="expression" dxfId="141" priority="118">
      <formula>$Z44="Informe 6"</formula>
    </cfRule>
    <cfRule type="expression" dxfId="140" priority="119">
      <formula>$Z44="Informe 5"</formula>
    </cfRule>
    <cfRule type="expression" dxfId="139" priority="120">
      <formula>$Z44="Informe 4"</formula>
    </cfRule>
    <cfRule type="expression" dxfId="138" priority="121">
      <formula>$Z44="Informe 3"</formula>
    </cfRule>
    <cfRule type="expression" dxfId="137" priority="122">
      <formula>$Z44="Informe 2"</formula>
    </cfRule>
    <cfRule type="expression" dxfId="136" priority="123">
      <formula>$Z44="Informe 1"</formula>
    </cfRule>
    <cfRule type="expression" dxfId="135" priority="124">
      <formula>$Z44="Gráfico 10"</formula>
    </cfRule>
    <cfRule type="expression" dxfId="134" priority="125">
      <formula>$Z44="Gráfico 25"</formula>
    </cfRule>
    <cfRule type="expression" dxfId="133" priority="126">
      <formula>$Z44="Gráfico 24"</formula>
    </cfRule>
    <cfRule type="expression" dxfId="132" priority="127">
      <formula>$Z44="Gráfico 23"</formula>
    </cfRule>
    <cfRule type="expression" dxfId="131" priority="128">
      <formula>$Z44="Gráfico 22"</formula>
    </cfRule>
    <cfRule type="expression" dxfId="130" priority="129">
      <formula>$Z44="Gráfico 21"</formula>
    </cfRule>
    <cfRule type="expression" dxfId="129" priority="130">
      <formula>$Z44="Gráfico 20"</formula>
    </cfRule>
    <cfRule type="expression" dxfId="128" priority="131">
      <formula>$Z44="Gráfico 18"</formula>
    </cfRule>
    <cfRule type="expression" dxfId="127" priority="132">
      <formula>$Z44="Gráfico 19"</formula>
    </cfRule>
    <cfRule type="expression" dxfId="126" priority="133">
      <formula>$Z44="Gráfico 17"</formula>
    </cfRule>
    <cfRule type="expression" dxfId="125" priority="134">
      <formula>$Z44="Gráfico 16"</formula>
    </cfRule>
    <cfRule type="expression" dxfId="124" priority="135">
      <formula>$Z44="Gráfico 15"</formula>
    </cfRule>
    <cfRule type="expression" dxfId="123" priority="136">
      <formula>$Z44="Gráfico 14"</formula>
    </cfRule>
    <cfRule type="expression" dxfId="122" priority="137">
      <formula>$Z44="Gráfico 12"</formula>
    </cfRule>
    <cfRule type="expression" dxfId="121" priority="138">
      <formula>$Z44="Gráfico 13"</formula>
    </cfRule>
    <cfRule type="expression" dxfId="120" priority="139">
      <formula>$Z44="Gráfico 11"</formula>
    </cfRule>
    <cfRule type="expression" dxfId="119" priority="140">
      <formula>$Z44="Gráfico 9"</formula>
    </cfRule>
    <cfRule type="expression" dxfId="118" priority="141">
      <formula>$Z44="Gráfico 8"</formula>
    </cfRule>
    <cfRule type="expression" dxfId="117" priority="142">
      <formula>$Z44="Gráfico 7"</formula>
    </cfRule>
    <cfRule type="expression" dxfId="116" priority="143">
      <formula>$Z44="Gráfico 6"</formula>
    </cfRule>
    <cfRule type="expression" dxfId="115" priority="144">
      <formula>$Z44="Gráfico 4"</formula>
    </cfRule>
    <cfRule type="expression" dxfId="114" priority="145">
      <formula>$Z44="Gráfico 3"</formula>
    </cfRule>
    <cfRule type="expression" dxfId="113" priority="146">
      <formula>$Z44="Gráfico 2"</formula>
    </cfRule>
    <cfRule type="expression" dxfId="112" priority="147">
      <formula>$Z44="Gráfico 1"</formula>
    </cfRule>
    <cfRule type="expression" dxfId="111" priority="148">
      <formula>$Z44="Gráfico 5"</formula>
    </cfRule>
  </conditionalFormatting>
  <conditionalFormatting sqref="M45">
    <cfRule type="expression" dxfId="110" priority="75">
      <formula>$Z45="Reporte 2"</formula>
    </cfRule>
    <cfRule type="expression" dxfId="109" priority="76">
      <formula>$Z45="Reporte 1"</formula>
    </cfRule>
    <cfRule type="expression" dxfId="108" priority="77">
      <formula>$Z45="Informe 10"</formula>
    </cfRule>
    <cfRule type="expression" dxfId="107" priority="78">
      <formula>$Z45="Informe 9"</formula>
    </cfRule>
    <cfRule type="expression" dxfId="106" priority="79">
      <formula>$Z45="Informe 8"</formula>
    </cfRule>
    <cfRule type="expression" dxfId="105" priority="80">
      <formula>$Z45="Informe 7"</formula>
    </cfRule>
    <cfRule type="expression" dxfId="104" priority="81">
      <formula>$Z45="Informe 6"</formula>
    </cfRule>
    <cfRule type="expression" dxfId="103" priority="82">
      <formula>$Z45="Informe 5"</formula>
    </cfRule>
    <cfRule type="expression" dxfId="102" priority="83">
      <formula>$Z45="Informe 4"</formula>
    </cfRule>
    <cfRule type="expression" dxfId="101" priority="84">
      <formula>$Z45="Informe 3"</formula>
    </cfRule>
    <cfRule type="expression" dxfId="100" priority="85">
      <formula>$Z45="Informe 2"</formula>
    </cfRule>
    <cfRule type="expression" dxfId="99" priority="86">
      <formula>$Z45="Informe 1"</formula>
    </cfRule>
    <cfRule type="expression" dxfId="98" priority="87">
      <formula>$Z45="Gráfico 10"</formula>
    </cfRule>
    <cfRule type="expression" dxfId="97" priority="88">
      <formula>$Z45="Gráfico 25"</formula>
    </cfRule>
    <cfRule type="expression" dxfId="96" priority="89">
      <formula>$Z45="Gráfico 24"</formula>
    </cfRule>
    <cfRule type="expression" dxfId="95" priority="90">
      <formula>$Z45="Gráfico 23"</formula>
    </cfRule>
    <cfRule type="expression" dxfId="94" priority="91">
      <formula>$Z45="Gráfico 22"</formula>
    </cfRule>
    <cfRule type="expression" dxfId="93" priority="92">
      <formula>$Z45="Gráfico 21"</formula>
    </cfRule>
    <cfRule type="expression" dxfId="92" priority="93">
      <formula>$Z45="Gráfico 20"</formula>
    </cfRule>
    <cfRule type="expression" dxfId="91" priority="94">
      <formula>$Z45="Gráfico 18"</formula>
    </cfRule>
    <cfRule type="expression" dxfId="90" priority="95">
      <formula>$Z45="Gráfico 19"</formula>
    </cfRule>
    <cfRule type="expression" dxfId="89" priority="96">
      <formula>$Z45="Gráfico 17"</formula>
    </cfRule>
    <cfRule type="expression" dxfId="88" priority="97">
      <formula>$Z45="Gráfico 16"</formula>
    </cfRule>
    <cfRule type="expression" dxfId="87" priority="98">
      <formula>$Z45="Gráfico 15"</formula>
    </cfRule>
    <cfRule type="expression" dxfId="86" priority="99">
      <formula>$Z45="Gráfico 14"</formula>
    </cfRule>
    <cfRule type="expression" dxfId="85" priority="100">
      <formula>$Z45="Gráfico 12"</formula>
    </cfRule>
    <cfRule type="expression" dxfId="84" priority="101">
      <formula>$Z45="Gráfico 13"</formula>
    </cfRule>
    <cfRule type="expression" dxfId="83" priority="102">
      <formula>$Z45="Gráfico 11"</formula>
    </cfRule>
    <cfRule type="expression" dxfId="82" priority="103">
      <formula>$Z45="Gráfico 9"</formula>
    </cfRule>
    <cfRule type="expression" dxfId="81" priority="104">
      <formula>$Z45="Gráfico 8"</formula>
    </cfRule>
    <cfRule type="expression" dxfId="80" priority="105">
      <formula>$Z45="Gráfico 7"</formula>
    </cfRule>
    <cfRule type="expression" dxfId="79" priority="106">
      <formula>$Z45="Gráfico 6"</formula>
    </cfRule>
    <cfRule type="expression" dxfId="78" priority="107">
      <formula>$Z45="Gráfico 4"</formula>
    </cfRule>
    <cfRule type="expression" dxfId="77" priority="108">
      <formula>$Z45="Gráfico 3"</formula>
    </cfRule>
    <cfRule type="expression" dxfId="76" priority="109">
      <formula>$Z45="Gráfico 2"</formula>
    </cfRule>
    <cfRule type="expression" dxfId="75" priority="110">
      <formula>$Z45="Gráfico 1"</formula>
    </cfRule>
    <cfRule type="expression" dxfId="74" priority="111">
      <formula>$Z45="Gráfico 5"</formula>
    </cfRule>
  </conditionalFormatting>
  <conditionalFormatting sqref="M46">
    <cfRule type="expression" dxfId="73" priority="38">
      <formula>$Z46="Reporte 2"</formula>
    </cfRule>
    <cfRule type="expression" dxfId="72" priority="39">
      <formula>$Z46="Reporte 1"</formula>
    </cfRule>
    <cfRule type="expression" dxfId="71" priority="40">
      <formula>$Z46="Informe 10"</formula>
    </cfRule>
    <cfRule type="expression" dxfId="70" priority="41">
      <formula>$Z46="Informe 9"</formula>
    </cfRule>
    <cfRule type="expression" dxfId="69" priority="42">
      <formula>$Z46="Informe 8"</formula>
    </cfRule>
    <cfRule type="expression" dxfId="68" priority="43">
      <formula>$Z46="Informe 7"</formula>
    </cfRule>
    <cfRule type="expression" dxfId="67" priority="44">
      <formula>$Z46="Informe 6"</formula>
    </cfRule>
    <cfRule type="expression" dxfId="66" priority="45">
      <formula>$Z46="Informe 5"</formula>
    </cfRule>
    <cfRule type="expression" dxfId="65" priority="46">
      <formula>$Z46="Informe 4"</formula>
    </cfRule>
    <cfRule type="expression" dxfId="64" priority="47">
      <formula>$Z46="Informe 3"</formula>
    </cfRule>
    <cfRule type="expression" dxfId="63" priority="48">
      <formula>$Z46="Informe 2"</formula>
    </cfRule>
    <cfRule type="expression" dxfId="62" priority="49">
      <formula>$Z46="Informe 1"</formula>
    </cfRule>
    <cfRule type="expression" dxfId="61" priority="50">
      <formula>$Z46="Gráfico 10"</formula>
    </cfRule>
    <cfRule type="expression" dxfId="60" priority="51">
      <formula>$Z46="Gráfico 25"</formula>
    </cfRule>
    <cfRule type="expression" dxfId="59" priority="52">
      <formula>$Z46="Gráfico 24"</formula>
    </cfRule>
    <cfRule type="expression" dxfId="58" priority="53">
      <formula>$Z46="Gráfico 23"</formula>
    </cfRule>
    <cfRule type="expression" dxfId="57" priority="54">
      <formula>$Z46="Gráfico 22"</formula>
    </cfRule>
    <cfRule type="expression" dxfId="56" priority="55">
      <formula>$Z46="Gráfico 21"</formula>
    </cfRule>
    <cfRule type="expression" dxfId="55" priority="56">
      <formula>$Z46="Gráfico 20"</formula>
    </cfRule>
    <cfRule type="expression" dxfId="54" priority="57">
      <formula>$Z46="Gráfico 18"</formula>
    </cfRule>
    <cfRule type="expression" dxfId="53" priority="58">
      <formula>$Z46="Gráfico 19"</formula>
    </cfRule>
    <cfRule type="expression" dxfId="52" priority="59">
      <formula>$Z46="Gráfico 17"</formula>
    </cfRule>
    <cfRule type="expression" dxfId="51" priority="60">
      <formula>$Z46="Gráfico 16"</formula>
    </cfRule>
    <cfRule type="expression" dxfId="50" priority="61">
      <formula>$Z46="Gráfico 15"</formula>
    </cfRule>
    <cfRule type="expression" dxfId="49" priority="62">
      <formula>$Z46="Gráfico 14"</formula>
    </cfRule>
    <cfRule type="expression" dxfId="48" priority="63">
      <formula>$Z46="Gráfico 12"</formula>
    </cfRule>
    <cfRule type="expression" dxfId="47" priority="64">
      <formula>$Z46="Gráfico 13"</formula>
    </cfRule>
    <cfRule type="expression" dxfId="46" priority="65">
      <formula>$Z46="Gráfico 11"</formula>
    </cfRule>
    <cfRule type="expression" dxfId="45" priority="66">
      <formula>$Z46="Gráfico 9"</formula>
    </cfRule>
    <cfRule type="expression" dxfId="44" priority="67">
      <formula>$Z46="Gráfico 8"</formula>
    </cfRule>
    <cfRule type="expression" dxfId="43" priority="68">
      <formula>$Z46="Gráfico 7"</formula>
    </cfRule>
    <cfRule type="expression" dxfId="42" priority="69">
      <formula>$Z46="Gráfico 6"</formula>
    </cfRule>
    <cfRule type="expression" dxfId="41" priority="70">
      <formula>$Z46="Gráfico 4"</formula>
    </cfRule>
    <cfRule type="expression" dxfId="40" priority="71">
      <formula>$Z46="Gráfico 3"</formula>
    </cfRule>
    <cfRule type="expression" dxfId="39" priority="72">
      <formula>$Z46="Gráfico 2"</formula>
    </cfRule>
    <cfRule type="expression" dxfId="38" priority="73">
      <formula>$Z46="Gráfico 1"</formula>
    </cfRule>
    <cfRule type="expression" dxfId="37" priority="74">
      <formula>$Z46="Gráfico 5"</formula>
    </cfRule>
  </conditionalFormatting>
  <conditionalFormatting sqref="M47:M49">
    <cfRule type="expression" dxfId="36" priority="1">
      <formula>$Z47="Reporte 2"</formula>
    </cfRule>
    <cfRule type="expression" dxfId="35" priority="2">
      <formula>$Z47="Reporte 1"</formula>
    </cfRule>
    <cfRule type="expression" dxfId="34" priority="3">
      <formula>$Z47="Informe 10"</formula>
    </cfRule>
    <cfRule type="expression" dxfId="33" priority="4">
      <formula>$Z47="Informe 9"</formula>
    </cfRule>
    <cfRule type="expression" dxfId="32" priority="5">
      <formula>$Z47="Informe 8"</formula>
    </cfRule>
    <cfRule type="expression" dxfId="31" priority="6">
      <formula>$Z47="Informe 7"</formula>
    </cfRule>
    <cfRule type="expression" dxfId="30" priority="7">
      <formula>$Z47="Informe 6"</formula>
    </cfRule>
    <cfRule type="expression" dxfId="29" priority="8">
      <formula>$Z47="Informe 5"</formula>
    </cfRule>
    <cfRule type="expression" dxfId="28" priority="9">
      <formula>$Z47="Informe 4"</formula>
    </cfRule>
    <cfRule type="expression" dxfId="27" priority="10">
      <formula>$Z47="Informe 3"</formula>
    </cfRule>
    <cfRule type="expression" dxfId="26" priority="11">
      <formula>$Z47="Informe 2"</formula>
    </cfRule>
    <cfRule type="expression" dxfId="25" priority="12">
      <formula>$Z47="Informe 1"</formula>
    </cfRule>
    <cfRule type="expression" dxfId="24" priority="13">
      <formula>$Z47="Gráfico 10"</formula>
    </cfRule>
    <cfRule type="expression" dxfId="23" priority="14">
      <formula>$Z47="Gráfico 25"</formula>
    </cfRule>
    <cfRule type="expression" dxfId="22" priority="15">
      <formula>$Z47="Gráfico 24"</formula>
    </cfRule>
    <cfRule type="expression" dxfId="21" priority="16">
      <formula>$Z47="Gráfico 23"</formula>
    </cfRule>
    <cfRule type="expression" dxfId="20" priority="17">
      <formula>$Z47="Gráfico 22"</formula>
    </cfRule>
    <cfRule type="expression" dxfId="19" priority="18">
      <formula>$Z47="Gráfico 21"</formula>
    </cfRule>
    <cfRule type="expression" dxfId="18" priority="19">
      <formula>$Z47="Gráfico 20"</formula>
    </cfRule>
    <cfRule type="expression" dxfId="17" priority="20">
      <formula>$Z47="Gráfico 18"</formula>
    </cfRule>
    <cfRule type="expression" dxfId="16" priority="21">
      <formula>$Z47="Gráfico 19"</formula>
    </cfRule>
    <cfRule type="expression" dxfId="15" priority="22">
      <formula>$Z47="Gráfico 17"</formula>
    </cfRule>
    <cfRule type="expression" dxfId="14" priority="23">
      <formula>$Z47="Gráfico 16"</formula>
    </cfRule>
    <cfRule type="expression" dxfId="13" priority="24">
      <formula>$Z47="Gráfico 15"</formula>
    </cfRule>
    <cfRule type="expression" dxfId="12" priority="25">
      <formula>$Z47="Gráfico 14"</formula>
    </cfRule>
    <cfRule type="expression" dxfId="11" priority="26">
      <formula>$Z47="Gráfico 12"</formula>
    </cfRule>
    <cfRule type="expression" dxfId="10" priority="27">
      <formula>$Z47="Gráfico 13"</formula>
    </cfRule>
    <cfRule type="expression" dxfId="9" priority="28">
      <formula>$Z47="Gráfico 11"</formula>
    </cfRule>
    <cfRule type="expression" dxfId="8" priority="29">
      <formula>$Z47="Gráfico 9"</formula>
    </cfRule>
    <cfRule type="expression" dxfId="7" priority="30">
      <formula>$Z47="Gráfico 8"</formula>
    </cfRule>
    <cfRule type="expression" dxfId="6" priority="31">
      <formula>$Z47="Gráfico 7"</formula>
    </cfRule>
    <cfRule type="expression" dxfId="5" priority="32">
      <formula>$Z47="Gráfico 6"</formula>
    </cfRule>
    <cfRule type="expression" dxfId="4" priority="33">
      <formula>$Z47="Gráfico 4"</formula>
    </cfRule>
    <cfRule type="expression" dxfId="3" priority="34">
      <formula>$Z47="Gráfico 3"</formula>
    </cfRule>
    <cfRule type="expression" dxfId="2" priority="35">
      <formula>$Z47="Gráfico 2"</formula>
    </cfRule>
    <cfRule type="expression" dxfId="1" priority="36">
      <formula>$Z47="Gráfico 1"</formula>
    </cfRule>
    <cfRule type="expression" dxfId="0" priority="37">
      <formula>$Z47="Gráfico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0D350196-3252-4AA9-9B89-031DFCD2A322}"/>
    <hyperlink ref="B35" r:id="rId12" xr:uid="{EE01E38D-69A4-4C54-8B21-EC9347665DCF}"/>
    <hyperlink ref="B36" r:id="rId13" xr:uid="{0F8BA0C4-7706-4516-8ACC-930626178C1B}"/>
    <hyperlink ref="B37" r:id="rId14" xr:uid="{AA40105B-945F-4217-A248-B43C49DA3115}"/>
    <hyperlink ref="B38" r:id="rId15" xr:uid="{719F54E2-B6EF-4C78-9684-80F6D5F7C965}"/>
    <hyperlink ref="B39" r:id="rId16" xr:uid="{5CD225EC-3D0C-4C24-BF59-2E43AE12EBB8}"/>
    <hyperlink ref="B40" r:id="rId17" xr:uid="{A0517FDD-A704-4279-AF92-49E7C24B2828}"/>
    <hyperlink ref="B41" r:id="rId18" xr:uid="{69665104-5C04-4572-90ED-1B678A2601EB}"/>
    <hyperlink ref="B42" r:id="rId19" xr:uid="{26FE5191-7BA2-4FF3-9DD6-057895C5441D}"/>
    <hyperlink ref="B43" r:id="rId20" xr:uid="{792C909E-E014-4E21-9A9F-5BC7F007B067}"/>
    <hyperlink ref="B44" r:id="rId21" xr:uid="{0759B28C-BB64-4C22-9063-78ABF0219B9B}"/>
    <hyperlink ref="B45" r:id="rId22" xr:uid="{19322178-EC11-4F3A-82A6-4AA6D2E0744F}"/>
    <hyperlink ref="B47" r:id="rId23" xr:uid="{AC39CE25-1214-407C-9FAB-643D0FA398C1}"/>
    <hyperlink ref="B46" r:id="rId24" xr:uid="{C933800C-29F0-4B66-84EA-00A797EDE0DE}"/>
    <hyperlink ref="B48" r:id="rId25" xr:uid="{83583370-62A2-42A6-9126-DD2EB4148019}"/>
    <hyperlink ref="B49" r:id="rId26" xr:uid="{4C031CC7-63C0-4D1A-A707-C6284D42BE4F}"/>
  </hyperlinks>
  <pageMargins left="0.7" right="0.7" top="0.75" bottom="0.75" header="0.3" footer="0.3"/>
  <pageSetup orientation="portrait" r:id="rId27"/>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J4:J7 J23:J26 J42 J45</xm:sqref>
        </x14:dataValidation>
        <x14:dataValidation type="list" allowBlank="1" showInputMessage="1" showErrorMessage="1" xr:uid="{89AEF144-24D6-4E28-A60B-769A9026AAED}">
          <x14:formula1>
            <xm:f>Estructura!$G$3:$G$246</xm:f>
          </x14:formula1>
          <xm:sqref>J8:J10 J27:J29</xm:sqref>
        </x14:dataValidation>
        <x14:dataValidation type="list" allowBlank="1" showInputMessage="1" showErrorMessage="1" xr:uid="{81B53A22-EE5A-4886-85B9-A56FA6D07556}">
          <x14:formula1>
            <xm:f>Estructura!$T$3:$T$6</xm:f>
          </x14:formula1>
          <xm:sqref>J11:J14 J30:J33 J43 J46</xm:sqref>
        </x14:dataValidation>
        <x14:dataValidation type="list" allowBlank="1" showInputMessage="1" showErrorMessage="1" xr:uid="{8D31137E-C2C2-44CB-B3D9-975EB93F9A42}">
          <x14:formula1>
            <xm:f>Periodo!$B$2:$B$3</xm:f>
          </x14:formula1>
          <xm:sqref>J15:J18 J34:J37</xm:sqref>
        </x14:dataValidation>
        <x14:dataValidation type="list" allowBlank="1" showInputMessage="1" showErrorMessage="1" xr:uid="{EEA9C492-604C-4418-84E3-62DE08C8EE05}">
          <x14:formula1>
            <xm:f>'Tipo de Violencia'!$B$2:$B$4</xm:f>
          </x14:formula1>
          <xm:sqref>J19:J22 J38:J41 J44 J47:J49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topLeftCell="A225" workbookViewId="0">
      <selection activeCell="B2" sqref="B2:B245"/>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13777</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13800</v>
      </c>
    </row>
    <row r="3" spans="1:2" x14ac:dyDescent="0.25">
      <c r="A3" s="14">
        <v>2</v>
      </c>
      <c r="B3" t="s">
        <v>13804</v>
      </c>
    </row>
    <row r="4" spans="1:2" x14ac:dyDescent="0.25">
      <c r="A4" s="14">
        <v>3</v>
      </c>
      <c r="B4" t="s">
        <v>13807</v>
      </c>
    </row>
    <row r="5" spans="1:2" x14ac:dyDescent="0.25">
      <c r="A5" s="14">
        <v>4</v>
      </c>
      <c r="B5" t="s">
        <v>13810</v>
      </c>
    </row>
    <row r="6" spans="1:2" x14ac:dyDescent="0.25">
      <c r="A6" s="14">
        <v>5</v>
      </c>
      <c r="B6" t="s">
        <v>13817</v>
      </c>
    </row>
    <row r="7" spans="1:2" x14ac:dyDescent="0.25">
      <c r="A7" s="14">
        <v>6</v>
      </c>
      <c r="B7" t="s">
        <v>13821</v>
      </c>
    </row>
    <row r="8" spans="1:2" x14ac:dyDescent="0.25">
      <c r="A8" s="14">
        <v>7</v>
      </c>
      <c r="B8" t="s">
        <v>13813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10449</v>
      </c>
    </row>
    <row r="2" spans="1:2" x14ac:dyDescent="0.25">
      <c r="A2" s="80">
        <v>1</v>
      </c>
      <c r="B2" s="75" t="s">
        <v>8278</v>
      </c>
    </row>
    <row r="3" spans="1:2" x14ac:dyDescent="0.25">
      <c r="A3" s="81">
        <v>2</v>
      </c>
      <c r="B3" s="76"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9" t="s">
        <v>13763</v>
      </c>
      <c r="B1" s="90" t="s">
        <v>13764</v>
      </c>
    </row>
    <row r="2" spans="1:2" x14ac:dyDescent="0.25">
      <c r="A2" s="80">
        <v>1</v>
      </c>
      <c r="B2" s="75" t="s">
        <v>13801</v>
      </c>
    </row>
    <row r="3" spans="1:2" x14ac:dyDescent="0.25">
      <c r="A3" s="80">
        <v>2</v>
      </c>
      <c r="B3" s="75" t="s">
        <v>13818</v>
      </c>
    </row>
    <row r="4" spans="1:2" x14ac:dyDescent="0.25">
      <c r="A4" s="81">
        <v>3</v>
      </c>
      <c r="B4" s="76" t="s">
        <v>13814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13800</v>
      </c>
      <c r="W3">
        <v>1</v>
      </c>
      <c r="X3" t="s">
        <v>8278</v>
      </c>
      <c r="AA3" s="14">
        <v>1</v>
      </c>
      <c r="AB3" t="s">
        <v>13801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13804</v>
      </c>
      <c r="W4">
        <v>2</v>
      </c>
      <c r="X4" t="s">
        <v>13770</v>
      </c>
      <c r="AA4" s="14">
        <v>2</v>
      </c>
      <c r="AB4" t="s">
        <v>13818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13807</v>
      </c>
      <c r="W5" s="14"/>
      <c r="AA5" s="14">
        <v>3</v>
      </c>
      <c r="AB5" t="s">
        <v>13814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13817</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13821</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13777</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13801</v>
      </c>
    </row>
    <row r="4" spans="1:2" x14ac:dyDescent="0.25">
      <c r="A4">
        <v>2</v>
      </c>
      <c r="B4" t="s">
        <v>13818</v>
      </c>
    </row>
    <row r="5" spans="1:2" x14ac:dyDescent="0.25">
      <c r="A5">
        <v>3</v>
      </c>
      <c r="B5" t="s">
        <v>13814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G2" sqref="G2:H314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13800</v>
      </c>
      <c r="G2" s="88">
        <v>1</v>
      </c>
      <c r="H2" s="88" t="s">
        <v>8278</v>
      </c>
      <c r="I2">
        <v>1</v>
      </c>
      <c r="J2" t="s">
        <v>13801</v>
      </c>
      <c r="K2" t="s">
        <v>13802</v>
      </c>
      <c r="L2">
        <v>270107</v>
      </c>
      <c r="M2" t="s">
        <v>13588</v>
      </c>
      <c r="N2">
        <v>270107006</v>
      </c>
      <c r="O2" t="s">
        <v>13613</v>
      </c>
      <c r="P2">
        <v>69414</v>
      </c>
      <c r="Q2">
        <v>66784.032930735382</v>
      </c>
      <c r="R2">
        <v>55471.103186337612</v>
      </c>
    </row>
    <row r="3" spans="1:18" x14ac:dyDescent="0.25">
      <c r="A3">
        <v>1</v>
      </c>
      <c r="B3">
        <v>1101</v>
      </c>
      <c r="C3" t="s">
        <v>795</v>
      </c>
      <c r="D3" t="s">
        <v>1059</v>
      </c>
      <c r="E3">
        <v>1</v>
      </c>
      <c r="F3" t="s">
        <v>13800</v>
      </c>
      <c r="G3" s="88">
        <v>1</v>
      </c>
      <c r="H3" s="88" t="s">
        <v>8278</v>
      </c>
      <c r="I3">
        <v>1</v>
      </c>
      <c r="J3" t="s">
        <v>13801</v>
      </c>
      <c r="K3" t="s">
        <v>13803</v>
      </c>
      <c r="L3">
        <v>270107</v>
      </c>
      <c r="M3" t="s">
        <v>13588</v>
      </c>
      <c r="N3">
        <v>270107006</v>
      </c>
      <c r="O3" t="s">
        <v>13613</v>
      </c>
      <c r="P3">
        <v>2059</v>
      </c>
      <c r="Q3">
        <v>2897.2272500252238</v>
      </c>
      <c r="R3">
        <v>2078.0814371514371</v>
      </c>
    </row>
    <row r="4" spans="1:18" x14ac:dyDescent="0.25">
      <c r="A4">
        <v>1</v>
      </c>
      <c r="B4">
        <v>1101</v>
      </c>
      <c r="C4" t="s">
        <v>795</v>
      </c>
      <c r="D4" t="s">
        <v>1059</v>
      </c>
      <c r="E4">
        <v>2</v>
      </c>
      <c r="F4" t="s">
        <v>13804</v>
      </c>
      <c r="G4" s="88">
        <v>2</v>
      </c>
      <c r="H4" s="88" t="s">
        <v>13770</v>
      </c>
      <c r="I4">
        <v>1</v>
      </c>
      <c r="J4" t="s">
        <v>13801</v>
      </c>
      <c r="K4" t="s">
        <v>13805</v>
      </c>
      <c r="L4">
        <v>270107</v>
      </c>
      <c r="M4" t="s">
        <v>13588</v>
      </c>
      <c r="N4">
        <v>270107006</v>
      </c>
      <c r="O4" t="s">
        <v>13613</v>
      </c>
      <c r="P4">
        <v>69284</v>
      </c>
      <c r="Q4">
        <v>62073.233466137011</v>
      </c>
      <c r="R4">
        <v>47793.536802811192</v>
      </c>
    </row>
    <row r="5" spans="1:18" x14ac:dyDescent="0.25">
      <c r="A5">
        <v>1</v>
      </c>
      <c r="B5">
        <v>1101</v>
      </c>
      <c r="C5" t="s">
        <v>795</v>
      </c>
      <c r="D5" t="s">
        <v>1059</v>
      </c>
      <c r="E5">
        <v>2</v>
      </c>
      <c r="F5" t="s">
        <v>13804</v>
      </c>
      <c r="G5" s="88">
        <v>2</v>
      </c>
      <c r="H5" s="88" t="s">
        <v>13770</v>
      </c>
      <c r="I5">
        <v>1</v>
      </c>
      <c r="J5" t="s">
        <v>13801</v>
      </c>
      <c r="K5" t="s">
        <v>13806</v>
      </c>
      <c r="L5">
        <v>270107</v>
      </c>
      <c r="M5" t="s">
        <v>13588</v>
      </c>
      <c r="N5">
        <v>270107006</v>
      </c>
      <c r="O5" t="s">
        <v>13613</v>
      </c>
      <c r="P5">
        <v>2189</v>
      </c>
      <c r="Q5">
        <v>7608.026714623591</v>
      </c>
      <c r="R5">
        <v>9755.6478206778229</v>
      </c>
    </row>
    <row r="6" spans="1:18" x14ac:dyDescent="0.25">
      <c r="A6">
        <v>1</v>
      </c>
      <c r="B6">
        <v>1101</v>
      </c>
      <c r="C6" t="s">
        <v>795</v>
      </c>
      <c r="D6" t="s">
        <v>1059</v>
      </c>
      <c r="E6">
        <v>3</v>
      </c>
      <c r="F6" t="s">
        <v>13807</v>
      </c>
      <c r="G6" s="88">
        <v>1</v>
      </c>
      <c r="H6" s="88" t="s">
        <v>8278</v>
      </c>
      <c r="I6">
        <v>1</v>
      </c>
      <c r="J6" t="s">
        <v>13801</v>
      </c>
      <c r="K6" t="s">
        <v>13808</v>
      </c>
      <c r="L6">
        <v>270107</v>
      </c>
      <c r="M6" t="s">
        <v>13588</v>
      </c>
      <c r="N6">
        <v>270107006</v>
      </c>
      <c r="O6" t="s">
        <v>13613</v>
      </c>
      <c r="P6">
        <v>70551</v>
      </c>
      <c r="Q6">
        <v>67355.931515641045</v>
      </c>
      <c r="R6">
        <v>56763.170091099521</v>
      </c>
    </row>
    <row r="7" spans="1:18" x14ac:dyDescent="0.25">
      <c r="A7">
        <v>1</v>
      </c>
      <c r="B7">
        <v>1101</v>
      </c>
      <c r="C7" t="s">
        <v>795</v>
      </c>
      <c r="D7" t="s">
        <v>1059</v>
      </c>
      <c r="E7">
        <v>3</v>
      </c>
      <c r="F7" t="s">
        <v>13807</v>
      </c>
      <c r="G7" s="88">
        <v>1</v>
      </c>
      <c r="H7" s="88" t="s">
        <v>8278</v>
      </c>
      <c r="I7">
        <v>1</v>
      </c>
      <c r="J7" t="s">
        <v>13801</v>
      </c>
      <c r="K7" t="s">
        <v>13809</v>
      </c>
      <c r="L7">
        <v>270107</v>
      </c>
      <c r="M7" t="s">
        <v>13588</v>
      </c>
      <c r="N7">
        <v>270107006</v>
      </c>
      <c r="O7" t="s">
        <v>13613</v>
      </c>
      <c r="P7">
        <v>922</v>
      </c>
      <c r="Q7">
        <v>2325.328665119564</v>
      </c>
      <c r="R7">
        <v>786.01453238953241</v>
      </c>
    </row>
    <row r="8" spans="1:18" x14ac:dyDescent="0.25">
      <c r="A8">
        <v>1</v>
      </c>
      <c r="B8">
        <v>1101</v>
      </c>
      <c r="C8" t="s">
        <v>795</v>
      </c>
      <c r="D8" t="s">
        <v>1059</v>
      </c>
      <c r="E8">
        <v>4</v>
      </c>
      <c r="F8" t="s">
        <v>13810</v>
      </c>
      <c r="G8" s="88">
        <v>1</v>
      </c>
      <c r="H8" s="88" t="s">
        <v>8278</v>
      </c>
      <c r="I8">
        <v>1</v>
      </c>
      <c r="J8" t="s">
        <v>13801</v>
      </c>
      <c r="K8" t="s">
        <v>13811</v>
      </c>
      <c r="L8">
        <v>270107</v>
      </c>
      <c r="M8" t="s">
        <v>13588</v>
      </c>
      <c r="N8">
        <v>270107006</v>
      </c>
      <c r="O8" t="s">
        <v>13613</v>
      </c>
      <c r="P8">
        <v>69414</v>
      </c>
      <c r="Q8">
        <v>67627.66929437175</v>
      </c>
      <c r="R8">
        <v>55889.712313321739</v>
      </c>
    </row>
    <row r="9" spans="1:18" x14ac:dyDescent="0.25">
      <c r="A9">
        <v>1</v>
      </c>
      <c r="B9">
        <v>1101</v>
      </c>
      <c r="C9" t="s">
        <v>795</v>
      </c>
      <c r="D9" t="s">
        <v>1059</v>
      </c>
      <c r="E9">
        <v>4</v>
      </c>
      <c r="F9" t="s">
        <v>13810</v>
      </c>
      <c r="G9" s="88">
        <v>1</v>
      </c>
      <c r="H9" s="88" t="s">
        <v>8278</v>
      </c>
      <c r="I9">
        <v>1</v>
      </c>
      <c r="J9" t="s">
        <v>13801</v>
      </c>
      <c r="K9" t="s">
        <v>13812</v>
      </c>
      <c r="L9">
        <v>270107</v>
      </c>
      <c r="M9" t="s">
        <v>13588</v>
      </c>
      <c r="N9">
        <v>270107006</v>
      </c>
      <c r="O9" t="s">
        <v>13613</v>
      </c>
      <c r="P9">
        <v>2059</v>
      </c>
      <c r="Q9">
        <v>2053.5908863888599</v>
      </c>
      <c r="R9">
        <v>1659.4723101673103</v>
      </c>
    </row>
    <row r="10" spans="1:18" x14ac:dyDescent="0.25">
      <c r="A10">
        <v>1</v>
      </c>
      <c r="B10">
        <v>1101</v>
      </c>
      <c r="C10" t="s">
        <v>795</v>
      </c>
      <c r="D10" t="s">
        <v>1059</v>
      </c>
      <c r="E10">
        <v>7</v>
      </c>
      <c r="F10" t="s">
        <v>13813</v>
      </c>
      <c r="G10" s="88">
        <v>2</v>
      </c>
      <c r="H10" s="88" t="s">
        <v>13770</v>
      </c>
      <c r="I10">
        <v>3</v>
      </c>
      <c r="J10" t="s">
        <v>13814</v>
      </c>
      <c r="K10" t="s">
        <v>13771</v>
      </c>
      <c r="L10">
        <v>270107</v>
      </c>
      <c r="M10" t="s">
        <v>13588</v>
      </c>
      <c r="N10">
        <v>270107005</v>
      </c>
      <c r="O10" t="s">
        <v>13608</v>
      </c>
      <c r="P10">
        <v>22368</v>
      </c>
      <c r="Q10">
        <v>29226.76146255729</v>
      </c>
      <c r="R10">
        <v>536.82352941176475</v>
      </c>
    </row>
    <row r="11" spans="1:18" x14ac:dyDescent="0.25">
      <c r="A11">
        <v>1</v>
      </c>
      <c r="B11">
        <v>1101</v>
      </c>
      <c r="C11" t="s">
        <v>795</v>
      </c>
      <c r="D11" t="s">
        <v>1059</v>
      </c>
      <c r="E11">
        <v>7</v>
      </c>
      <c r="F11" t="s">
        <v>13813</v>
      </c>
      <c r="G11" s="88">
        <v>2</v>
      </c>
      <c r="H11" s="88" t="s">
        <v>13770</v>
      </c>
      <c r="I11">
        <v>3</v>
      </c>
      <c r="J11" t="s">
        <v>13814</v>
      </c>
      <c r="K11" t="s">
        <v>13815</v>
      </c>
      <c r="L11">
        <v>270107</v>
      </c>
      <c r="M11" t="s">
        <v>13588</v>
      </c>
      <c r="N11">
        <v>270107005</v>
      </c>
      <c r="O11" t="s">
        <v>13608</v>
      </c>
      <c r="P11">
        <v>48340</v>
      </c>
      <c r="Q11">
        <v>38925.969574777439</v>
      </c>
      <c r="R11">
        <v>50571.136478411201</v>
      </c>
    </row>
    <row r="12" spans="1:18" x14ac:dyDescent="0.25">
      <c r="A12">
        <v>1</v>
      </c>
      <c r="B12">
        <v>1101</v>
      </c>
      <c r="C12" t="s">
        <v>795</v>
      </c>
      <c r="D12" t="s">
        <v>1059</v>
      </c>
      <c r="E12">
        <v>7</v>
      </c>
      <c r="F12" t="s">
        <v>13813</v>
      </c>
      <c r="G12" s="88">
        <v>2</v>
      </c>
      <c r="H12" s="88" t="s">
        <v>13770</v>
      </c>
      <c r="I12">
        <v>3</v>
      </c>
      <c r="J12" t="s">
        <v>13814</v>
      </c>
      <c r="K12" t="s">
        <v>13816</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13800</v>
      </c>
      <c r="G13" s="88">
        <v>1</v>
      </c>
      <c r="H13" s="88" t="s">
        <v>8278</v>
      </c>
      <c r="I13">
        <v>1</v>
      </c>
      <c r="J13" t="s">
        <v>13801</v>
      </c>
      <c r="K13" t="s">
        <v>13802</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13800</v>
      </c>
      <c r="G14" s="88">
        <v>1</v>
      </c>
      <c r="H14" s="88" t="s">
        <v>8278</v>
      </c>
      <c r="I14">
        <v>1</v>
      </c>
      <c r="J14" t="s">
        <v>13801</v>
      </c>
      <c r="K14" t="s">
        <v>13803</v>
      </c>
      <c r="L14">
        <v>270107</v>
      </c>
      <c r="M14" t="s">
        <v>13588</v>
      </c>
      <c r="N14">
        <v>270107006</v>
      </c>
      <c r="O14" t="s">
        <v>13613</v>
      </c>
      <c r="P14">
        <v>0</v>
      </c>
      <c r="Q14">
        <v>439.40847906730198</v>
      </c>
      <c r="R14">
        <v>4040.9434251898965</v>
      </c>
    </row>
    <row r="15" spans="1:18" x14ac:dyDescent="0.25">
      <c r="A15">
        <v>1</v>
      </c>
      <c r="B15">
        <v>1107</v>
      </c>
      <c r="C15" t="s">
        <v>795</v>
      </c>
      <c r="D15" t="s">
        <v>1064</v>
      </c>
      <c r="E15">
        <v>2</v>
      </c>
      <c r="F15" t="s">
        <v>13804</v>
      </c>
      <c r="G15" s="88">
        <v>2</v>
      </c>
      <c r="H15" s="88" t="s">
        <v>13770</v>
      </c>
      <c r="I15">
        <v>1</v>
      </c>
      <c r="J15" t="s">
        <v>13801</v>
      </c>
      <c r="K15" t="s">
        <v>13805</v>
      </c>
      <c r="L15">
        <v>270107</v>
      </c>
      <c r="M15" t="s">
        <v>13588</v>
      </c>
      <c r="N15">
        <v>270107006</v>
      </c>
      <c r="O15" t="s">
        <v>13613</v>
      </c>
      <c r="P15">
        <v>0</v>
      </c>
      <c r="Q15">
        <v>26899.938533205121</v>
      </c>
      <c r="R15">
        <v>32880.363336109222</v>
      </c>
    </row>
    <row r="16" spans="1:18" x14ac:dyDescent="0.25">
      <c r="A16">
        <v>1</v>
      </c>
      <c r="B16">
        <v>1107</v>
      </c>
      <c r="C16" t="s">
        <v>795</v>
      </c>
      <c r="D16" t="s">
        <v>1064</v>
      </c>
      <c r="E16">
        <v>2</v>
      </c>
      <c r="F16" t="s">
        <v>13804</v>
      </c>
      <c r="G16" s="88">
        <v>2</v>
      </c>
      <c r="H16" s="88" t="s">
        <v>13770</v>
      </c>
      <c r="I16">
        <v>1</v>
      </c>
      <c r="J16" t="s">
        <v>13801</v>
      </c>
      <c r="K16" t="s">
        <v>13806</v>
      </c>
      <c r="L16">
        <v>270107</v>
      </c>
      <c r="M16" t="s">
        <v>13588</v>
      </c>
      <c r="N16">
        <v>270107006</v>
      </c>
      <c r="O16" t="s">
        <v>13613</v>
      </c>
      <c r="P16">
        <v>0</v>
      </c>
      <c r="Q16">
        <v>3452.1925424650653</v>
      </c>
      <c r="R16">
        <v>9210.8887769702505</v>
      </c>
    </row>
    <row r="17" spans="1:18" x14ac:dyDescent="0.25">
      <c r="A17">
        <v>1</v>
      </c>
      <c r="B17">
        <v>1107</v>
      </c>
      <c r="C17" t="s">
        <v>795</v>
      </c>
      <c r="D17" t="s">
        <v>1064</v>
      </c>
      <c r="E17">
        <v>3</v>
      </c>
      <c r="F17" t="s">
        <v>13807</v>
      </c>
      <c r="G17" s="88">
        <v>1</v>
      </c>
      <c r="H17" s="88" t="s">
        <v>8278</v>
      </c>
      <c r="I17">
        <v>1</v>
      </c>
      <c r="J17" t="s">
        <v>13801</v>
      </c>
      <c r="K17" t="s">
        <v>13808</v>
      </c>
      <c r="L17">
        <v>270107</v>
      </c>
      <c r="M17" t="s">
        <v>13588</v>
      </c>
      <c r="N17">
        <v>270107006</v>
      </c>
      <c r="O17" t="s">
        <v>13613</v>
      </c>
      <c r="P17">
        <v>0</v>
      </c>
      <c r="Q17">
        <v>29912.722596602889</v>
      </c>
      <c r="R17">
        <v>39859.90136144546</v>
      </c>
    </row>
    <row r="18" spans="1:18" x14ac:dyDescent="0.25">
      <c r="A18">
        <v>1</v>
      </c>
      <c r="B18">
        <v>1107</v>
      </c>
      <c r="C18" t="s">
        <v>795</v>
      </c>
      <c r="D18" t="s">
        <v>1064</v>
      </c>
      <c r="E18">
        <v>3</v>
      </c>
      <c r="F18" t="s">
        <v>13807</v>
      </c>
      <c r="G18" s="88">
        <v>1</v>
      </c>
      <c r="H18" s="88" t="s">
        <v>8278</v>
      </c>
      <c r="I18">
        <v>1</v>
      </c>
      <c r="J18" t="s">
        <v>13801</v>
      </c>
      <c r="K18" t="s">
        <v>13809</v>
      </c>
      <c r="L18">
        <v>270107</v>
      </c>
      <c r="M18" t="s">
        <v>13588</v>
      </c>
      <c r="N18">
        <v>270107006</v>
      </c>
      <c r="O18" t="s">
        <v>13613</v>
      </c>
      <c r="P18">
        <v>0</v>
      </c>
      <c r="Q18">
        <v>439.40847906730198</v>
      </c>
      <c r="R18">
        <v>2231.3507516339869</v>
      </c>
    </row>
    <row r="19" spans="1:18" x14ac:dyDescent="0.25">
      <c r="A19">
        <v>1</v>
      </c>
      <c r="B19">
        <v>1107</v>
      </c>
      <c r="C19" t="s">
        <v>795</v>
      </c>
      <c r="D19" t="s">
        <v>1064</v>
      </c>
      <c r="E19">
        <v>4</v>
      </c>
      <c r="F19" t="s">
        <v>13810</v>
      </c>
      <c r="G19" s="88">
        <v>1</v>
      </c>
      <c r="H19" s="88" t="s">
        <v>8278</v>
      </c>
      <c r="I19">
        <v>1</v>
      </c>
      <c r="J19" t="s">
        <v>13801</v>
      </c>
      <c r="K19" t="s">
        <v>13811</v>
      </c>
      <c r="L19">
        <v>270107</v>
      </c>
      <c r="M19" t="s">
        <v>13588</v>
      </c>
      <c r="N19">
        <v>270107006</v>
      </c>
      <c r="O19" t="s">
        <v>13613</v>
      </c>
      <c r="P19">
        <v>0</v>
      </c>
      <c r="Q19">
        <v>29912.722596602889</v>
      </c>
      <c r="R19">
        <v>38588.267021222891</v>
      </c>
    </row>
    <row r="20" spans="1:18" x14ac:dyDescent="0.25">
      <c r="A20">
        <v>1</v>
      </c>
      <c r="B20">
        <v>1107</v>
      </c>
      <c r="C20" t="s">
        <v>795</v>
      </c>
      <c r="D20" t="s">
        <v>1064</v>
      </c>
      <c r="E20">
        <v>4</v>
      </c>
      <c r="F20" t="s">
        <v>13810</v>
      </c>
      <c r="G20" s="88">
        <v>1</v>
      </c>
      <c r="H20" s="88" t="s">
        <v>8278</v>
      </c>
      <c r="I20">
        <v>1</v>
      </c>
      <c r="J20" t="s">
        <v>13801</v>
      </c>
      <c r="K20" t="s">
        <v>13812</v>
      </c>
      <c r="L20">
        <v>270107</v>
      </c>
      <c r="M20" t="s">
        <v>13588</v>
      </c>
      <c r="N20">
        <v>270107006</v>
      </c>
      <c r="O20" t="s">
        <v>13613</v>
      </c>
      <c r="P20">
        <v>0</v>
      </c>
      <c r="Q20">
        <v>439.40847906730198</v>
      </c>
      <c r="R20">
        <v>3502.9850918565626</v>
      </c>
    </row>
    <row r="21" spans="1:18" x14ac:dyDescent="0.25">
      <c r="A21">
        <v>1</v>
      </c>
      <c r="B21">
        <v>1107</v>
      </c>
      <c r="C21" t="s">
        <v>795</v>
      </c>
      <c r="D21" t="s">
        <v>1064</v>
      </c>
      <c r="E21">
        <v>7</v>
      </c>
      <c r="F21" t="s">
        <v>13813</v>
      </c>
      <c r="G21" s="88">
        <v>2</v>
      </c>
      <c r="H21" s="88" t="s">
        <v>13770</v>
      </c>
      <c r="I21">
        <v>3</v>
      </c>
      <c r="J21" t="s">
        <v>13814</v>
      </c>
      <c r="K21" t="s">
        <v>13771</v>
      </c>
      <c r="L21">
        <v>270107</v>
      </c>
      <c r="M21" t="s">
        <v>13588</v>
      </c>
      <c r="N21">
        <v>270107005</v>
      </c>
      <c r="O21" t="s">
        <v>13608</v>
      </c>
      <c r="P21">
        <v>0</v>
      </c>
      <c r="Q21">
        <v>7373.0385512772973</v>
      </c>
      <c r="R21">
        <v>0</v>
      </c>
    </row>
    <row r="22" spans="1:18" x14ac:dyDescent="0.25">
      <c r="A22">
        <v>1</v>
      </c>
      <c r="B22">
        <v>1107</v>
      </c>
      <c r="C22" t="s">
        <v>795</v>
      </c>
      <c r="D22" t="s">
        <v>1064</v>
      </c>
      <c r="E22">
        <v>7</v>
      </c>
      <c r="F22" t="s">
        <v>13813</v>
      </c>
      <c r="G22" s="88">
        <v>2</v>
      </c>
      <c r="H22" s="88" t="s">
        <v>13770</v>
      </c>
      <c r="I22">
        <v>3</v>
      </c>
      <c r="J22" t="s">
        <v>13814</v>
      </c>
      <c r="K22" t="s">
        <v>13815</v>
      </c>
      <c r="L22">
        <v>270107</v>
      </c>
      <c r="M22" t="s">
        <v>13588</v>
      </c>
      <c r="N22">
        <v>270107005</v>
      </c>
      <c r="O22" t="s">
        <v>13608</v>
      </c>
      <c r="P22">
        <v>0</v>
      </c>
      <c r="Q22">
        <v>21419.213091998878</v>
      </c>
      <c r="R22">
        <v>39623.462869381961</v>
      </c>
    </row>
    <row r="23" spans="1:18" x14ac:dyDescent="0.25">
      <c r="A23">
        <v>1</v>
      </c>
      <c r="B23">
        <v>1107</v>
      </c>
      <c r="C23" t="s">
        <v>795</v>
      </c>
      <c r="D23" t="s">
        <v>1064</v>
      </c>
      <c r="E23">
        <v>7</v>
      </c>
      <c r="F23" t="s">
        <v>13813</v>
      </c>
      <c r="G23" s="88">
        <v>2</v>
      </c>
      <c r="H23" s="88" t="s">
        <v>13770</v>
      </c>
      <c r="I23">
        <v>3</v>
      </c>
      <c r="J23" t="s">
        <v>13814</v>
      </c>
      <c r="K23" t="s">
        <v>13816</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13800</v>
      </c>
      <c r="G24" s="88">
        <v>1</v>
      </c>
      <c r="H24" s="88" t="s">
        <v>8278</v>
      </c>
      <c r="I24">
        <v>1</v>
      </c>
      <c r="J24" t="s">
        <v>13801</v>
      </c>
      <c r="K24" t="s">
        <v>13802</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13800</v>
      </c>
      <c r="G25" s="88">
        <v>1</v>
      </c>
      <c r="H25" s="88" t="s">
        <v>8278</v>
      </c>
      <c r="I25">
        <v>1</v>
      </c>
      <c r="J25" t="s">
        <v>13801</v>
      </c>
      <c r="K25" t="s">
        <v>13803</v>
      </c>
      <c r="L25">
        <v>270107</v>
      </c>
      <c r="M25" t="s">
        <v>13588</v>
      </c>
      <c r="N25">
        <v>270107006</v>
      </c>
      <c r="O25" t="s">
        <v>13613</v>
      </c>
      <c r="P25">
        <v>0</v>
      </c>
      <c r="Q25">
        <v>0</v>
      </c>
      <c r="R25">
        <v>531.16731016731023</v>
      </c>
    </row>
    <row r="26" spans="1:18" x14ac:dyDescent="0.25">
      <c r="A26">
        <v>1</v>
      </c>
      <c r="B26">
        <v>1401</v>
      </c>
      <c r="C26" t="s">
        <v>795</v>
      </c>
      <c r="D26" t="s">
        <v>1067</v>
      </c>
      <c r="E26">
        <v>2</v>
      </c>
      <c r="F26" t="s">
        <v>13804</v>
      </c>
      <c r="G26" s="88">
        <v>2</v>
      </c>
      <c r="H26" s="88" t="s">
        <v>13770</v>
      </c>
      <c r="I26">
        <v>1</v>
      </c>
      <c r="J26" t="s">
        <v>13801</v>
      </c>
      <c r="K26" t="s">
        <v>13805</v>
      </c>
      <c r="L26">
        <v>270107</v>
      </c>
      <c r="M26" t="s">
        <v>13588</v>
      </c>
      <c r="N26">
        <v>270107006</v>
      </c>
      <c r="O26" t="s">
        <v>13613</v>
      </c>
      <c r="P26">
        <v>0</v>
      </c>
      <c r="Q26">
        <v>5882.6804515366903</v>
      </c>
      <c r="R26">
        <v>7926.2226199308534</v>
      </c>
    </row>
    <row r="27" spans="1:18" x14ac:dyDescent="0.25">
      <c r="A27">
        <v>1</v>
      </c>
      <c r="B27">
        <v>1401</v>
      </c>
      <c r="C27" t="s">
        <v>795</v>
      </c>
      <c r="D27" t="s">
        <v>1067</v>
      </c>
      <c r="E27">
        <v>2</v>
      </c>
      <c r="F27" t="s">
        <v>13804</v>
      </c>
      <c r="G27" s="88">
        <v>2</v>
      </c>
      <c r="H27" s="88" t="s">
        <v>13770</v>
      </c>
      <c r="I27">
        <v>1</v>
      </c>
      <c r="J27" t="s">
        <v>13801</v>
      </c>
      <c r="K27" t="s">
        <v>13806</v>
      </c>
      <c r="L27">
        <v>270107</v>
      </c>
      <c r="M27" t="s">
        <v>13588</v>
      </c>
      <c r="N27">
        <v>270107006</v>
      </c>
      <c r="O27" t="s">
        <v>13613</v>
      </c>
      <c r="P27">
        <v>0</v>
      </c>
      <c r="Q27">
        <v>743.85584748835504</v>
      </c>
      <c r="R27">
        <v>826.34064350064364</v>
      </c>
    </row>
    <row r="28" spans="1:18" x14ac:dyDescent="0.25">
      <c r="A28">
        <v>1</v>
      </c>
      <c r="B28">
        <v>1401</v>
      </c>
      <c r="C28" t="s">
        <v>795</v>
      </c>
      <c r="D28" t="s">
        <v>1067</v>
      </c>
      <c r="E28">
        <v>3</v>
      </c>
      <c r="F28" t="s">
        <v>13807</v>
      </c>
      <c r="G28" s="88">
        <v>1</v>
      </c>
      <c r="H28" s="88" t="s">
        <v>8278</v>
      </c>
      <c r="I28">
        <v>1</v>
      </c>
      <c r="J28" t="s">
        <v>13801</v>
      </c>
      <c r="K28" t="s">
        <v>13808</v>
      </c>
      <c r="L28">
        <v>270107</v>
      </c>
      <c r="M28" t="s">
        <v>13588</v>
      </c>
      <c r="N28">
        <v>270107006</v>
      </c>
      <c r="O28" t="s">
        <v>13613</v>
      </c>
      <c r="P28">
        <v>0</v>
      </c>
      <c r="Q28">
        <v>6626.536299025046</v>
      </c>
      <c r="R28">
        <v>8588.8013586695924</v>
      </c>
    </row>
    <row r="29" spans="1:18" x14ac:dyDescent="0.25">
      <c r="A29">
        <v>1</v>
      </c>
      <c r="B29">
        <v>1401</v>
      </c>
      <c r="C29" t="s">
        <v>795</v>
      </c>
      <c r="D29" t="s">
        <v>1067</v>
      </c>
      <c r="E29">
        <v>3</v>
      </c>
      <c r="F29" t="s">
        <v>13807</v>
      </c>
      <c r="G29" s="88">
        <v>1</v>
      </c>
      <c r="H29" s="88" t="s">
        <v>8278</v>
      </c>
      <c r="I29">
        <v>1</v>
      </c>
      <c r="J29" t="s">
        <v>13801</v>
      </c>
      <c r="K29" t="s">
        <v>13809</v>
      </c>
      <c r="L29">
        <v>270107</v>
      </c>
      <c r="M29" t="s">
        <v>13588</v>
      </c>
      <c r="N29">
        <v>270107006</v>
      </c>
      <c r="O29" t="s">
        <v>13613</v>
      </c>
      <c r="P29">
        <v>0</v>
      </c>
      <c r="Q29">
        <v>0</v>
      </c>
      <c r="R29">
        <v>163.76190476190479</v>
      </c>
    </row>
    <row r="30" spans="1:18" x14ac:dyDescent="0.25">
      <c r="A30">
        <v>1</v>
      </c>
      <c r="B30">
        <v>1401</v>
      </c>
      <c r="C30" t="s">
        <v>795</v>
      </c>
      <c r="D30" t="s">
        <v>1067</v>
      </c>
      <c r="E30">
        <v>4</v>
      </c>
      <c r="F30" t="s">
        <v>13810</v>
      </c>
      <c r="G30" s="88">
        <v>1</v>
      </c>
      <c r="H30" s="88" t="s">
        <v>8278</v>
      </c>
      <c r="I30">
        <v>1</v>
      </c>
      <c r="J30" t="s">
        <v>13801</v>
      </c>
      <c r="K30" t="s">
        <v>13811</v>
      </c>
      <c r="L30">
        <v>270107</v>
      </c>
      <c r="M30" t="s">
        <v>13588</v>
      </c>
      <c r="N30">
        <v>270107006</v>
      </c>
      <c r="O30" t="s">
        <v>13613</v>
      </c>
      <c r="P30">
        <v>0</v>
      </c>
      <c r="Q30">
        <v>6626.536299025046</v>
      </c>
      <c r="R30">
        <v>8221.3959532641875</v>
      </c>
    </row>
    <row r="31" spans="1:18" x14ac:dyDescent="0.25">
      <c r="A31">
        <v>1</v>
      </c>
      <c r="B31">
        <v>1401</v>
      </c>
      <c r="C31" t="s">
        <v>795</v>
      </c>
      <c r="D31" t="s">
        <v>1067</v>
      </c>
      <c r="E31">
        <v>4</v>
      </c>
      <c r="F31" t="s">
        <v>13810</v>
      </c>
      <c r="G31" s="88">
        <v>1</v>
      </c>
      <c r="H31" s="88" t="s">
        <v>8278</v>
      </c>
      <c r="I31">
        <v>1</v>
      </c>
      <c r="J31" t="s">
        <v>13801</v>
      </c>
      <c r="K31" t="s">
        <v>13812</v>
      </c>
      <c r="L31">
        <v>270107</v>
      </c>
      <c r="M31" t="s">
        <v>13588</v>
      </c>
      <c r="N31">
        <v>270107006</v>
      </c>
      <c r="O31" t="s">
        <v>13613</v>
      </c>
      <c r="P31">
        <v>0</v>
      </c>
      <c r="Q31">
        <v>0</v>
      </c>
      <c r="R31">
        <v>531.16731016731023</v>
      </c>
    </row>
    <row r="32" spans="1:18" x14ac:dyDescent="0.25">
      <c r="A32">
        <v>1</v>
      </c>
      <c r="B32">
        <v>1401</v>
      </c>
      <c r="C32" t="s">
        <v>795</v>
      </c>
      <c r="D32" t="s">
        <v>1067</v>
      </c>
      <c r="E32">
        <v>7</v>
      </c>
      <c r="F32" t="s">
        <v>13813</v>
      </c>
      <c r="G32" s="88">
        <v>2</v>
      </c>
      <c r="H32" s="88" t="s">
        <v>13770</v>
      </c>
      <c r="I32">
        <v>3</v>
      </c>
      <c r="J32" t="s">
        <v>13814</v>
      </c>
      <c r="K32" t="s">
        <v>13771</v>
      </c>
      <c r="L32">
        <v>270107</v>
      </c>
      <c r="M32" t="s">
        <v>13588</v>
      </c>
      <c r="N32">
        <v>270107005</v>
      </c>
      <c r="O32" t="s">
        <v>13608</v>
      </c>
      <c r="P32">
        <v>0</v>
      </c>
      <c r="Q32">
        <v>2173.5180482826308</v>
      </c>
      <c r="R32">
        <v>0</v>
      </c>
    </row>
    <row r="33" spans="1:18" x14ac:dyDescent="0.25">
      <c r="A33">
        <v>1</v>
      </c>
      <c r="B33">
        <v>1401</v>
      </c>
      <c r="C33" t="s">
        <v>795</v>
      </c>
      <c r="D33" t="s">
        <v>1067</v>
      </c>
      <c r="E33">
        <v>7</v>
      </c>
      <c r="F33" t="s">
        <v>13813</v>
      </c>
      <c r="G33" s="88">
        <v>2</v>
      </c>
      <c r="H33" s="88" t="s">
        <v>13770</v>
      </c>
      <c r="I33">
        <v>3</v>
      </c>
      <c r="J33" t="s">
        <v>13814</v>
      </c>
      <c r="K33" t="s">
        <v>13815</v>
      </c>
      <c r="L33">
        <v>270107</v>
      </c>
      <c r="M33" t="s">
        <v>13588</v>
      </c>
      <c r="N33">
        <v>270107005</v>
      </c>
      <c r="O33" t="s">
        <v>13608</v>
      </c>
      <c r="P33">
        <v>0</v>
      </c>
      <c r="Q33">
        <v>3588.3285448600618</v>
      </c>
      <c r="R33">
        <v>8293.6280253362602</v>
      </c>
    </row>
    <row r="34" spans="1:18" x14ac:dyDescent="0.25">
      <c r="A34">
        <v>1</v>
      </c>
      <c r="B34">
        <v>1401</v>
      </c>
      <c r="C34" t="s">
        <v>795</v>
      </c>
      <c r="D34" t="s">
        <v>1067</v>
      </c>
      <c r="E34">
        <v>7</v>
      </c>
      <c r="F34" t="s">
        <v>13813</v>
      </c>
      <c r="G34" s="88">
        <v>2</v>
      </c>
      <c r="H34" s="88" t="s">
        <v>13770</v>
      </c>
      <c r="I34">
        <v>3</v>
      </c>
      <c r="J34" t="s">
        <v>13814</v>
      </c>
      <c r="K34" t="s">
        <v>13816</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13800</v>
      </c>
      <c r="G35" s="88">
        <v>1</v>
      </c>
      <c r="H35" s="88" t="s">
        <v>8278</v>
      </c>
      <c r="I35">
        <v>1</v>
      </c>
      <c r="J35" t="s">
        <v>13801</v>
      </c>
      <c r="K35" t="s">
        <v>13802</v>
      </c>
      <c r="L35">
        <v>270107</v>
      </c>
      <c r="M35" t="s">
        <v>13588</v>
      </c>
      <c r="N35">
        <v>270107006</v>
      </c>
      <c r="O35" t="s">
        <v>13613</v>
      </c>
      <c r="P35">
        <v>0</v>
      </c>
      <c r="Q35">
        <v>3367.0724445442556</v>
      </c>
      <c r="R35">
        <v>0</v>
      </c>
    </row>
    <row r="36" spans="1:18" x14ac:dyDescent="0.25">
      <c r="A36">
        <v>1</v>
      </c>
      <c r="B36">
        <v>1405</v>
      </c>
      <c r="C36" t="s">
        <v>795</v>
      </c>
      <c r="D36" t="s">
        <v>1079</v>
      </c>
      <c r="E36">
        <v>2</v>
      </c>
      <c r="F36" t="s">
        <v>13804</v>
      </c>
      <c r="G36" s="88">
        <v>2</v>
      </c>
      <c r="H36" s="88" t="s">
        <v>13770</v>
      </c>
      <c r="I36">
        <v>1</v>
      </c>
      <c r="J36" t="s">
        <v>13801</v>
      </c>
      <c r="K36" t="s">
        <v>13805</v>
      </c>
      <c r="L36">
        <v>270107</v>
      </c>
      <c r="M36" t="s">
        <v>13588</v>
      </c>
      <c r="N36">
        <v>270107006</v>
      </c>
      <c r="O36" t="s">
        <v>13613</v>
      </c>
      <c r="P36">
        <v>0</v>
      </c>
      <c r="Q36">
        <v>3062.6250761232031</v>
      </c>
      <c r="R36">
        <v>0</v>
      </c>
    </row>
    <row r="37" spans="1:18" x14ac:dyDescent="0.25">
      <c r="A37">
        <v>1</v>
      </c>
      <c r="B37">
        <v>1405</v>
      </c>
      <c r="C37" t="s">
        <v>795</v>
      </c>
      <c r="D37" t="s">
        <v>1079</v>
      </c>
      <c r="E37">
        <v>2</v>
      </c>
      <c r="F37" t="s">
        <v>13804</v>
      </c>
      <c r="G37" s="88">
        <v>2</v>
      </c>
      <c r="H37" s="88" t="s">
        <v>13770</v>
      </c>
      <c r="I37">
        <v>1</v>
      </c>
      <c r="J37" t="s">
        <v>13801</v>
      </c>
      <c r="K37" t="s">
        <v>13806</v>
      </c>
      <c r="L37">
        <v>270107</v>
      </c>
      <c r="M37" t="s">
        <v>13588</v>
      </c>
      <c r="N37">
        <v>270107006</v>
      </c>
      <c r="O37" t="s">
        <v>13613</v>
      </c>
      <c r="P37">
        <v>0</v>
      </c>
      <c r="Q37">
        <v>304.447368421053</v>
      </c>
      <c r="R37">
        <v>0</v>
      </c>
    </row>
    <row r="38" spans="1:18" x14ac:dyDescent="0.25">
      <c r="A38">
        <v>1</v>
      </c>
      <c r="B38">
        <v>1405</v>
      </c>
      <c r="C38" t="s">
        <v>795</v>
      </c>
      <c r="D38" t="s">
        <v>1079</v>
      </c>
      <c r="E38">
        <v>3</v>
      </c>
      <c r="F38" t="s">
        <v>13807</v>
      </c>
      <c r="G38" s="88">
        <v>1</v>
      </c>
      <c r="H38" s="88" t="s">
        <v>8278</v>
      </c>
      <c r="I38">
        <v>1</v>
      </c>
      <c r="J38" t="s">
        <v>13801</v>
      </c>
      <c r="K38" t="s">
        <v>13808</v>
      </c>
      <c r="L38">
        <v>270107</v>
      </c>
      <c r="M38" t="s">
        <v>13588</v>
      </c>
      <c r="N38">
        <v>270107006</v>
      </c>
      <c r="O38" t="s">
        <v>13613</v>
      </c>
      <c r="P38">
        <v>0</v>
      </c>
      <c r="Q38">
        <v>3367.0724445442556</v>
      </c>
      <c r="R38">
        <v>0</v>
      </c>
    </row>
    <row r="39" spans="1:18" x14ac:dyDescent="0.25">
      <c r="A39">
        <v>1</v>
      </c>
      <c r="B39">
        <v>1405</v>
      </c>
      <c r="C39" t="s">
        <v>795</v>
      </c>
      <c r="D39" t="s">
        <v>1079</v>
      </c>
      <c r="E39">
        <v>4</v>
      </c>
      <c r="F39" t="s">
        <v>13810</v>
      </c>
      <c r="G39" s="88">
        <v>1</v>
      </c>
      <c r="H39" s="88" t="s">
        <v>8278</v>
      </c>
      <c r="I39">
        <v>1</v>
      </c>
      <c r="J39" t="s">
        <v>13801</v>
      </c>
      <c r="K39" t="s">
        <v>13811</v>
      </c>
      <c r="L39">
        <v>270107</v>
      </c>
      <c r="M39" t="s">
        <v>13588</v>
      </c>
      <c r="N39">
        <v>270107006</v>
      </c>
      <c r="O39" t="s">
        <v>13613</v>
      </c>
      <c r="P39">
        <v>0</v>
      </c>
      <c r="Q39">
        <v>3367.0724445442556</v>
      </c>
      <c r="R39">
        <v>0</v>
      </c>
    </row>
    <row r="40" spans="1:18" x14ac:dyDescent="0.25">
      <c r="A40">
        <v>1</v>
      </c>
      <c r="B40">
        <v>1405</v>
      </c>
      <c r="C40" t="s">
        <v>795</v>
      </c>
      <c r="D40" t="s">
        <v>1079</v>
      </c>
      <c r="E40">
        <v>7</v>
      </c>
      <c r="F40" t="s">
        <v>13813</v>
      </c>
      <c r="G40" s="88">
        <v>2</v>
      </c>
      <c r="H40" s="88" t="s">
        <v>13770</v>
      </c>
      <c r="I40">
        <v>3</v>
      </c>
      <c r="J40" t="s">
        <v>13814</v>
      </c>
      <c r="K40" t="s">
        <v>13771</v>
      </c>
      <c r="L40">
        <v>270107</v>
      </c>
      <c r="M40" t="s">
        <v>13588</v>
      </c>
      <c r="N40">
        <v>270107005</v>
      </c>
      <c r="O40" t="s">
        <v>13608</v>
      </c>
      <c r="P40">
        <v>0</v>
      </c>
      <c r="Q40">
        <v>433.573494547179</v>
      </c>
      <c r="R40">
        <v>0</v>
      </c>
    </row>
    <row r="41" spans="1:18" x14ac:dyDescent="0.25">
      <c r="A41">
        <v>1</v>
      </c>
      <c r="B41">
        <v>1405</v>
      </c>
      <c r="C41" t="s">
        <v>795</v>
      </c>
      <c r="D41" t="s">
        <v>1079</v>
      </c>
      <c r="E41">
        <v>7</v>
      </c>
      <c r="F41" t="s">
        <v>13813</v>
      </c>
      <c r="G41" s="88">
        <v>2</v>
      </c>
      <c r="H41" s="88" t="s">
        <v>13770</v>
      </c>
      <c r="I41">
        <v>3</v>
      </c>
      <c r="J41" t="s">
        <v>13814</v>
      </c>
      <c r="K41" t="s">
        <v>13815</v>
      </c>
      <c r="L41">
        <v>270107</v>
      </c>
      <c r="M41" t="s">
        <v>13588</v>
      </c>
      <c r="N41">
        <v>270107005</v>
      </c>
      <c r="O41" t="s">
        <v>13608</v>
      </c>
      <c r="P41">
        <v>0</v>
      </c>
      <c r="Q41">
        <v>2933.4989499970766</v>
      </c>
      <c r="R41">
        <v>0</v>
      </c>
    </row>
    <row r="42" spans="1:18" x14ac:dyDescent="0.25">
      <c r="A42">
        <v>2</v>
      </c>
      <c r="B42">
        <v>2101</v>
      </c>
      <c r="C42" t="s">
        <v>756</v>
      </c>
      <c r="D42" t="s">
        <v>756</v>
      </c>
      <c r="E42">
        <v>1</v>
      </c>
      <c r="F42" t="s">
        <v>13800</v>
      </c>
      <c r="G42" s="88">
        <v>1</v>
      </c>
      <c r="H42" s="88" t="s">
        <v>8278</v>
      </c>
      <c r="I42">
        <v>1</v>
      </c>
      <c r="J42" t="s">
        <v>13801</v>
      </c>
      <c r="K42" t="s">
        <v>13802</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13800</v>
      </c>
      <c r="G43" s="88">
        <v>1</v>
      </c>
      <c r="H43" s="88" t="s">
        <v>8278</v>
      </c>
      <c r="I43">
        <v>1</v>
      </c>
      <c r="J43" t="s">
        <v>13801</v>
      </c>
      <c r="K43" t="s">
        <v>13803</v>
      </c>
      <c r="L43">
        <v>270107</v>
      </c>
      <c r="M43" t="s">
        <v>13588</v>
      </c>
      <c r="N43">
        <v>270107006</v>
      </c>
      <c r="O43" t="s">
        <v>13613</v>
      </c>
      <c r="P43">
        <v>2866</v>
      </c>
      <c r="Q43">
        <v>6928.0784450361089</v>
      </c>
      <c r="R43">
        <v>3854.9862654872577</v>
      </c>
    </row>
    <row r="44" spans="1:18" x14ac:dyDescent="0.25">
      <c r="A44">
        <v>2</v>
      </c>
      <c r="B44">
        <v>2101</v>
      </c>
      <c r="C44" t="s">
        <v>756</v>
      </c>
      <c r="D44" t="s">
        <v>756</v>
      </c>
      <c r="E44">
        <v>2</v>
      </c>
      <c r="F44" t="s">
        <v>13804</v>
      </c>
      <c r="G44" s="88">
        <v>2</v>
      </c>
      <c r="H44" s="88" t="s">
        <v>13770</v>
      </c>
      <c r="I44">
        <v>1</v>
      </c>
      <c r="J44" t="s">
        <v>13801</v>
      </c>
      <c r="K44" t="s">
        <v>13805</v>
      </c>
      <c r="L44">
        <v>270107</v>
      </c>
      <c r="M44" t="s">
        <v>13588</v>
      </c>
      <c r="N44">
        <v>270107006</v>
      </c>
      <c r="O44" t="s">
        <v>13613</v>
      </c>
      <c r="P44">
        <v>86354</v>
      </c>
      <c r="Q44">
        <v>116743.29606186123</v>
      </c>
      <c r="R44">
        <v>114060.28243671783</v>
      </c>
    </row>
    <row r="45" spans="1:18" x14ac:dyDescent="0.25">
      <c r="A45">
        <v>2</v>
      </c>
      <c r="B45">
        <v>2101</v>
      </c>
      <c r="C45" t="s">
        <v>756</v>
      </c>
      <c r="D45" t="s">
        <v>756</v>
      </c>
      <c r="E45">
        <v>2</v>
      </c>
      <c r="F45" t="s">
        <v>13804</v>
      </c>
      <c r="G45" s="88">
        <v>2</v>
      </c>
      <c r="H45" s="88" t="s">
        <v>13770</v>
      </c>
      <c r="I45">
        <v>1</v>
      </c>
      <c r="J45" t="s">
        <v>13801</v>
      </c>
      <c r="K45" t="s">
        <v>13806</v>
      </c>
      <c r="L45">
        <v>270107</v>
      </c>
      <c r="M45" t="s">
        <v>13588</v>
      </c>
      <c r="N45">
        <v>270107006</v>
      </c>
      <c r="O45" t="s">
        <v>13613</v>
      </c>
      <c r="P45">
        <v>9386</v>
      </c>
      <c r="Q45">
        <v>24109.780431372612</v>
      </c>
      <c r="R45">
        <v>10333.554406968156</v>
      </c>
    </row>
    <row r="46" spans="1:18" x14ac:dyDescent="0.25">
      <c r="A46">
        <v>2</v>
      </c>
      <c r="B46">
        <v>2101</v>
      </c>
      <c r="C46" t="s">
        <v>756</v>
      </c>
      <c r="D46" t="s">
        <v>756</v>
      </c>
      <c r="E46">
        <v>3</v>
      </c>
      <c r="F46" t="s">
        <v>13807</v>
      </c>
      <c r="G46" s="88">
        <v>1</v>
      </c>
      <c r="H46" s="88" t="s">
        <v>8278</v>
      </c>
      <c r="I46">
        <v>1</v>
      </c>
      <c r="J46" t="s">
        <v>13801</v>
      </c>
      <c r="K46" t="s">
        <v>13808</v>
      </c>
      <c r="L46">
        <v>270107</v>
      </c>
      <c r="M46" t="s">
        <v>13588</v>
      </c>
      <c r="N46">
        <v>270107006</v>
      </c>
      <c r="O46" t="s">
        <v>13613</v>
      </c>
      <c r="P46">
        <v>93657</v>
      </c>
      <c r="Q46">
        <v>136906.60089327689</v>
      </c>
      <c r="R46">
        <v>121674.23732095545</v>
      </c>
    </row>
    <row r="47" spans="1:18" x14ac:dyDescent="0.25">
      <c r="A47">
        <v>2</v>
      </c>
      <c r="B47">
        <v>2101</v>
      </c>
      <c r="C47" t="s">
        <v>756</v>
      </c>
      <c r="D47" t="s">
        <v>756</v>
      </c>
      <c r="E47">
        <v>3</v>
      </c>
      <c r="F47" t="s">
        <v>13807</v>
      </c>
      <c r="G47" s="88">
        <v>1</v>
      </c>
      <c r="H47" s="88" t="s">
        <v>8278</v>
      </c>
      <c r="I47">
        <v>1</v>
      </c>
      <c r="J47" t="s">
        <v>13801</v>
      </c>
      <c r="K47" t="s">
        <v>13809</v>
      </c>
      <c r="L47">
        <v>270107</v>
      </c>
      <c r="M47" t="s">
        <v>13588</v>
      </c>
      <c r="N47">
        <v>270107006</v>
      </c>
      <c r="O47" t="s">
        <v>13613</v>
      </c>
      <c r="P47">
        <v>2083</v>
      </c>
      <c r="Q47">
        <v>3946.4755999570002</v>
      </c>
      <c r="R47">
        <v>2719.5995227304538</v>
      </c>
    </row>
    <row r="48" spans="1:18" x14ac:dyDescent="0.25">
      <c r="A48">
        <v>2</v>
      </c>
      <c r="B48">
        <v>2101</v>
      </c>
      <c r="C48" t="s">
        <v>756</v>
      </c>
      <c r="D48" t="s">
        <v>756</v>
      </c>
      <c r="E48">
        <v>4</v>
      </c>
      <c r="F48" t="s">
        <v>13810</v>
      </c>
      <c r="G48" s="88">
        <v>1</v>
      </c>
      <c r="H48" s="88" t="s">
        <v>8278</v>
      </c>
      <c r="I48">
        <v>1</v>
      </c>
      <c r="J48" t="s">
        <v>13801</v>
      </c>
      <c r="K48" t="s">
        <v>13811</v>
      </c>
      <c r="L48">
        <v>270107</v>
      </c>
      <c r="M48" t="s">
        <v>13588</v>
      </c>
      <c r="N48">
        <v>270107006</v>
      </c>
      <c r="O48" t="s">
        <v>13613</v>
      </c>
      <c r="P48">
        <v>92874</v>
      </c>
      <c r="Q48">
        <v>134363.37304819777</v>
      </c>
      <c r="R48">
        <v>120538.85057819866</v>
      </c>
    </row>
    <row r="49" spans="1:18" x14ac:dyDescent="0.25">
      <c r="A49">
        <v>2</v>
      </c>
      <c r="B49">
        <v>2101</v>
      </c>
      <c r="C49" t="s">
        <v>756</v>
      </c>
      <c r="D49" t="s">
        <v>756</v>
      </c>
      <c r="E49">
        <v>4</v>
      </c>
      <c r="F49" t="s">
        <v>13810</v>
      </c>
      <c r="G49" s="88">
        <v>1</v>
      </c>
      <c r="H49" s="88" t="s">
        <v>8278</v>
      </c>
      <c r="I49">
        <v>1</v>
      </c>
      <c r="J49" t="s">
        <v>13801</v>
      </c>
      <c r="K49" t="s">
        <v>13812</v>
      </c>
      <c r="L49">
        <v>270107</v>
      </c>
      <c r="M49" t="s">
        <v>13588</v>
      </c>
      <c r="N49">
        <v>270107006</v>
      </c>
      <c r="O49" t="s">
        <v>13613</v>
      </c>
      <c r="P49">
        <v>2866</v>
      </c>
      <c r="Q49">
        <v>6489.7034450361089</v>
      </c>
      <c r="R49">
        <v>3854.9862654872577</v>
      </c>
    </row>
    <row r="50" spans="1:18" x14ac:dyDescent="0.25">
      <c r="A50">
        <v>2</v>
      </c>
      <c r="B50">
        <v>2101</v>
      </c>
      <c r="C50" t="s">
        <v>756</v>
      </c>
      <c r="D50" t="s">
        <v>756</v>
      </c>
      <c r="E50">
        <v>7</v>
      </c>
      <c r="F50" t="s">
        <v>13813</v>
      </c>
      <c r="G50" s="88">
        <v>2</v>
      </c>
      <c r="H50" s="88" t="s">
        <v>13770</v>
      </c>
      <c r="I50">
        <v>3</v>
      </c>
      <c r="J50" t="s">
        <v>13814</v>
      </c>
      <c r="K50" t="s">
        <v>13771</v>
      </c>
      <c r="L50">
        <v>270107</v>
      </c>
      <c r="M50" t="s">
        <v>13588</v>
      </c>
      <c r="N50">
        <v>270107005</v>
      </c>
      <c r="O50" t="s">
        <v>13608</v>
      </c>
      <c r="P50">
        <v>14494</v>
      </c>
      <c r="Q50">
        <v>48460.923061487316</v>
      </c>
      <c r="R50">
        <v>0</v>
      </c>
    </row>
    <row r="51" spans="1:18" x14ac:dyDescent="0.25">
      <c r="A51">
        <v>2</v>
      </c>
      <c r="B51">
        <v>2101</v>
      </c>
      <c r="C51" t="s">
        <v>756</v>
      </c>
      <c r="D51" t="s">
        <v>756</v>
      </c>
      <c r="E51">
        <v>7</v>
      </c>
      <c r="F51" t="s">
        <v>13813</v>
      </c>
      <c r="G51" s="88">
        <v>2</v>
      </c>
      <c r="H51" s="88" t="s">
        <v>13770</v>
      </c>
      <c r="I51">
        <v>3</v>
      </c>
      <c r="J51" t="s">
        <v>13814</v>
      </c>
      <c r="K51" t="s">
        <v>13815</v>
      </c>
      <c r="L51">
        <v>270107</v>
      </c>
      <c r="M51" t="s">
        <v>13588</v>
      </c>
      <c r="N51">
        <v>270107005</v>
      </c>
      <c r="O51" t="s">
        <v>13608</v>
      </c>
      <c r="P51">
        <v>80804</v>
      </c>
      <c r="Q51">
        <v>88671.991312053899</v>
      </c>
      <c r="R51">
        <v>111784.88712881308</v>
      </c>
    </row>
    <row r="52" spans="1:18" x14ac:dyDescent="0.25">
      <c r="A52">
        <v>2</v>
      </c>
      <c r="B52">
        <v>2101</v>
      </c>
      <c r="C52" t="s">
        <v>756</v>
      </c>
      <c r="D52" t="s">
        <v>756</v>
      </c>
      <c r="E52">
        <v>7</v>
      </c>
      <c r="F52" t="s">
        <v>13813</v>
      </c>
      <c r="G52" s="88">
        <v>2</v>
      </c>
      <c r="H52" s="88" t="s">
        <v>13770</v>
      </c>
      <c r="I52">
        <v>3</v>
      </c>
      <c r="J52" t="s">
        <v>13814</v>
      </c>
      <c r="K52" t="s">
        <v>13816</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13800</v>
      </c>
      <c r="G53" s="88">
        <v>1</v>
      </c>
      <c r="H53" s="88" t="s">
        <v>8278</v>
      </c>
      <c r="I53">
        <v>1</v>
      </c>
      <c r="J53" t="s">
        <v>13801</v>
      </c>
      <c r="K53" t="s">
        <v>13802</v>
      </c>
      <c r="L53">
        <v>270107</v>
      </c>
      <c r="M53" t="s">
        <v>13588</v>
      </c>
      <c r="N53">
        <v>270107006</v>
      </c>
      <c r="O53" t="s">
        <v>13613</v>
      </c>
      <c r="P53">
        <v>0</v>
      </c>
      <c r="Q53">
        <v>8751.0854205608357</v>
      </c>
      <c r="R53">
        <v>0</v>
      </c>
    </row>
    <row r="54" spans="1:18" x14ac:dyDescent="0.25">
      <c r="A54">
        <v>2</v>
      </c>
      <c r="B54">
        <v>2104</v>
      </c>
      <c r="C54" t="s">
        <v>756</v>
      </c>
      <c r="D54" t="s">
        <v>1090</v>
      </c>
      <c r="E54">
        <v>2</v>
      </c>
      <c r="F54" t="s">
        <v>13804</v>
      </c>
      <c r="G54" s="88">
        <v>2</v>
      </c>
      <c r="H54" s="88" t="s">
        <v>13770</v>
      </c>
      <c r="I54">
        <v>1</v>
      </c>
      <c r="J54" t="s">
        <v>13801</v>
      </c>
      <c r="K54" t="s">
        <v>13805</v>
      </c>
      <c r="L54">
        <v>270107</v>
      </c>
      <c r="M54" t="s">
        <v>13588</v>
      </c>
      <c r="N54">
        <v>270107006</v>
      </c>
      <c r="O54" t="s">
        <v>13613</v>
      </c>
      <c r="P54">
        <v>0</v>
      </c>
      <c r="Q54">
        <v>6789.8877196494859</v>
      </c>
      <c r="R54">
        <v>0</v>
      </c>
    </row>
    <row r="55" spans="1:18" x14ac:dyDescent="0.25">
      <c r="A55">
        <v>2</v>
      </c>
      <c r="B55">
        <v>2104</v>
      </c>
      <c r="C55" t="s">
        <v>756</v>
      </c>
      <c r="D55" t="s">
        <v>1090</v>
      </c>
      <c r="E55">
        <v>2</v>
      </c>
      <c r="F55" t="s">
        <v>13804</v>
      </c>
      <c r="G55" s="88">
        <v>2</v>
      </c>
      <c r="H55" s="88" t="s">
        <v>13770</v>
      </c>
      <c r="I55">
        <v>1</v>
      </c>
      <c r="J55" t="s">
        <v>13801</v>
      </c>
      <c r="K55" t="s">
        <v>13806</v>
      </c>
      <c r="L55">
        <v>270107</v>
      </c>
      <c r="M55" t="s">
        <v>13588</v>
      </c>
      <c r="N55">
        <v>270107006</v>
      </c>
      <c r="O55" t="s">
        <v>13613</v>
      </c>
      <c r="P55">
        <v>0</v>
      </c>
      <c r="Q55">
        <v>1961.19770091135</v>
      </c>
      <c r="R55">
        <v>0</v>
      </c>
    </row>
    <row r="56" spans="1:18" x14ac:dyDescent="0.25">
      <c r="A56">
        <v>2</v>
      </c>
      <c r="B56">
        <v>2104</v>
      </c>
      <c r="C56" t="s">
        <v>756</v>
      </c>
      <c r="D56" t="s">
        <v>1090</v>
      </c>
      <c r="E56">
        <v>3</v>
      </c>
      <c r="F56" t="s">
        <v>13807</v>
      </c>
      <c r="G56" s="88">
        <v>1</v>
      </c>
      <c r="H56" s="88" t="s">
        <v>8278</v>
      </c>
      <c r="I56">
        <v>1</v>
      </c>
      <c r="J56" t="s">
        <v>13801</v>
      </c>
      <c r="K56" t="s">
        <v>13808</v>
      </c>
      <c r="L56">
        <v>270107</v>
      </c>
      <c r="M56" t="s">
        <v>13588</v>
      </c>
      <c r="N56">
        <v>270107006</v>
      </c>
      <c r="O56" t="s">
        <v>13613</v>
      </c>
      <c r="P56">
        <v>0</v>
      </c>
      <c r="Q56">
        <v>8751.0854205608357</v>
      </c>
      <c r="R56">
        <v>0</v>
      </c>
    </row>
    <row r="57" spans="1:18" x14ac:dyDescent="0.25">
      <c r="A57">
        <v>2</v>
      </c>
      <c r="B57">
        <v>2104</v>
      </c>
      <c r="C57" t="s">
        <v>756</v>
      </c>
      <c r="D57" t="s">
        <v>1090</v>
      </c>
      <c r="E57">
        <v>4</v>
      </c>
      <c r="F57" t="s">
        <v>13810</v>
      </c>
      <c r="G57" s="88">
        <v>1</v>
      </c>
      <c r="H57" s="88" t="s">
        <v>8278</v>
      </c>
      <c r="I57">
        <v>1</v>
      </c>
      <c r="J57" t="s">
        <v>13801</v>
      </c>
      <c r="K57" t="s">
        <v>13811</v>
      </c>
      <c r="L57">
        <v>270107</v>
      </c>
      <c r="M57" t="s">
        <v>13588</v>
      </c>
      <c r="N57">
        <v>270107006</v>
      </c>
      <c r="O57" t="s">
        <v>13613</v>
      </c>
      <c r="P57">
        <v>0</v>
      </c>
      <c r="Q57">
        <v>8751.0854205608357</v>
      </c>
      <c r="R57">
        <v>0</v>
      </c>
    </row>
    <row r="58" spans="1:18" x14ac:dyDescent="0.25">
      <c r="A58">
        <v>2</v>
      </c>
      <c r="B58">
        <v>2104</v>
      </c>
      <c r="C58" t="s">
        <v>756</v>
      </c>
      <c r="D58" t="s">
        <v>1090</v>
      </c>
      <c r="E58">
        <v>7</v>
      </c>
      <c r="F58" t="s">
        <v>13813</v>
      </c>
      <c r="G58" s="88">
        <v>2</v>
      </c>
      <c r="H58" s="88" t="s">
        <v>13770</v>
      </c>
      <c r="I58">
        <v>3</v>
      </c>
      <c r="J58" t="s">
        <v>13814</v>
      </c>
      <c r="K58" t="s">
        <v>13771</v>
      </c>
      <c r="L58">
        <v>270107</v>
      </c>
      <c r="M58" t="s">
        <v>13588</v>
      </c>
      <c r="N58">
        <v>270107005</v>
      </c>
      <c r="O58" t="s">
        <v>13608</v>
      </c>
      <c r="P58">
        <v>0</v>
      </c>
      <c r="Q58">
        <v>3419.9778450791091</v>
      </c>
      <c r="R58">
        <v>0</v>
      </c>
    </row>
    <row r="59" spans="1:18" x14ac:dyDescent="0.25">
      <c r="A59">
        <v>2</v>
      </c>
      <c r="B59">
        <v>2104</v>
      </c>
      <c r="C59" t="s">
        <v>756</v>
      </c>
      <c r="D59" t="s">
        <v>1090</v>
      </c>
      <c r="E59">
        <v>7</v>
      </c>
      <c r="F59" t="s">
        <v>13813</v>
      </c>
      <c r="G59" s="88">
        <v>2</v>
      </c>
      <c r="H59" s="88" t="s">
        <v>13770</v>
      </c>
      <c r="I59">
        <v>3</v>
      </c>
      <c r="J59" t="s">
        <v>13814</v>
      </c>
      <c r="K59" t="s">
        <v>13815</v>
      </c>
      <c r="L59">
        <v>270107</v>
      </c>
      <c r="M59" t="s">
        <v>13588</v>
      </c>
      <c r="N59">
        <v>270107005</v>
      </c>
      <c r="O59" t="s">
        <v>13608</v>
      </c>
      <c r="P59">
        <v>0</v>
      </c>
      <c r="Q59">
        <v>5331.1075754817266</v>
      </c>
      <c r="R59">
        <v>0</v>
      </c>
    </row>
    <row r="60" spans="1:18" x14ac:dyDescent="0.25">
      <c r="A60">
        <v>2</v>
      </c>
      <c r="B60">
        <v>2201</v>
      </c>
      <c r="C60" t="s">
        <v>756</v>
      </c>
      <c r="D60" t="s">
        <v>1093</v>
      </c>
      <c r="E60">
        <v>1</v>
      </c>
      <c r="F60" t="s">
        <v>13800</v>
      </c>
      <c r="G60" s="88">
        <v>1</v>
      </c>
      <c r="H60" s="88" t="s">
        <v>8278</v>
      </c>
      <c r="I60">
        <v>1</v>
      </c>
      <c r="J60" t="s">
        <v>13801</v>
      </c>
      <c r="K60" t="s">
        <v>13802</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13800</v>
      </c>
      <c r="G61" s="88">
        <v>1</v>
      </c>
      <c r="H61" s="88" t="s">
        <v>8278</v>
      </c>
      <c r="I61">
        <v>1</v>
      </c>
      <c r="J61" t="s">
        <v>13801</v>
      </c>
      <c r="K61" t="s">
        <v>13803</v>
      </c>
      <c r="L61">
        <v>270107</v>
      </c>
      <c r="M61" t="s">
        <v>13588</v>
      </c>
      <c r="N61">
        <v>270107006</v>
      </c>
      <c r="O61" t="s">
        <v>13613</v>
      </c>
      <c r="P61">
        <v>2196</v>
      </c>
      <c r="Q61">
        <v>861.27986284867006</v>
      </c>
      <c r="R61">
        <v>0</v>
      </c>
    </row>
    <row r="62" spans="1:18" x14ac:dyDescent="0.25">
      <c r="A62">
        <v>2</v>
      </c>
      <c r="B62">
        <v>2201</v>
      </c>
      <c r="C62" t="s">
        <v>756</v>
      </c>
      <c r="D62" t="s">
        <v>1093</v>
      </c>
      <c r="E62">
        <v>2</v>
      </c>
      <c r="F62" t="s">
        <v>13804</v>
      </c>
      <c r="G62" s="88">
        <v>2</v>
      </c>
      <c r="H62" s="88" t="s">
        <v>13770</v>
      </c>
      <c r="I62">
        <v>1</v>
      </c>
      <c r="J62" t="s">
        <v>13801</v>
      </c>
      <c r="K62" t="s">
        <v>13805</v>
      </c>
      <c r="L62">
        <v>270107</v>
      </c>
      <c r="M62" t="s">
        <v>13588</v>
      </c>
      <c r="N62">
        <v>270107006</v>
      </c>
      <c r="O62" t="s">
        <v>13613</v>
      </c>
      <c r="P62">
        <v>39655</v>
      </c>
      <c r="Q62">
        <v>37041.01145158166</v>
      </c>
      <c r="R62">
        <v>52826.951449692817</v>
      </c>
    </row>
    <row r="63" spans="1:18" x14ac:dyDescent="0.25">
      <c r="A63">
        <v>2</v>
      </c>
      <c r="B63">
        <v>2201</v>
      </c>
      <c r="C63" t="s">
        <v>756</v>
      </c>
      <c r="D63" t="s">
        <v>1093</v>
      </c>
      <c r="E63">
        <v>2</v>
      </c>
      <c r="F63" t="s">
        <v>13804</v>
      </c>
      <c r="G63" s="88">
        <v>2</v>
      </c>
      <c r="H63" s="88" t="s">
        <v>13770</v>
      </c>
      <c r="I63">
        <v>1</v>
      </c>
      <c r="J63" t="s">
        <v>13801</v>
      </c>
      <c r="K63" t="s">
        <v>13806</v>
      </c>
      <c r="L63">
        <v>270107</v>
      </c>
      <c r="M63" t="s">
        <v>13588</v>
      </c>
      <c r="N63">
        <v>270107006</v>
      </c>
      <c r="O63" t="s">
        <v>13613</v>
      </c>
      <c r="P63">
        <v>4441</v>
      </c>
      <c r="Q63">
        <v>5768.9137837170365</v>
      </c>
      <c r="R63">
        <v>2129.1728861505076</v>
      </c>
    </row>
    <row r="64" spans="1:18" x14ac:dyDescent="0.25">
      <c r="A64">
        <v>2</v>
      </c>
      <c r="B64">
        <v>2201</v>
      </c>
      <c r="C64" t="s">
        <v>756</v>
      </c>
      <c r="D64" t="s">
        <v>1093</v>
      </c>
      <c r="E64">
        <v>3</v>
      </c>
      <c r="F64" t="s">
        <v>13807</v>
      </c>
      <c r="G64" s="88">
        <v>1</v>
      </c>
      <c r="H64" s="88" t="s">
        <v>8278</v>
      </c>
      <c r="I64">
        <v>1</v>
      </c>
      <c r="J64" t="s">
        <v>13801</v>
      </c>
      <c r="K64" t="s">
        <v>13808</v>
      </c>
      <c r="L64">
        <v>270107</v>
      </c>
      <c r="M64" t="s">
        <v>13588</v>
      </c>
      <c r="N64">
        <v>270107006</v>
      </c>
      <c r="O64" t="s">
        <v>13613</v>
      </c>
      <c r="P64">
        <v>43138</v>
      </c>
      <c r="Q64">
        <v>42374.695877500533</v>
      </c>
      <c r="R64">
        <v>54956.124335843342</v>
      </c>
    </row>
    <row r="65" spans="1:18" x14ac:dyDescent="0.25">
      <c r="A65">
        <v>2</v>
      </c>
      <c r="B65">
        <v>2201</v>
      </c>
      <c r="C65" t="s">
        <v>756</v>
      </c>
      <c r="D65" t="s">
        <v>1093</v>
      </c>
      <c r="E65">
        <v>3</v>
      </c>
      <c r="F65" t="s">
        <v>13807</v>
      </c>
      <c r="G65" s="88">
        <v>1</v>
      </c>
      <c r="H65" s="88" t="s">
        <v>8278</v>
      </c>
      <c r="I65">
        <v>1</v>
      </c>
      <c r="J65" t="s">
        <v>13801</v>
      </c>
      <c r="K65" t="s">
        <v>13809</v>
      </c>
      <c r="L65">
        <v>270107</v>
      </c>
      <c r="M65" t="s">
        <v>13588</v>
      </c>
      <c r="N65">
        <v>270107006</v>
      </c>
      <c r="O65" t="s">
        <v>13613</v>
      </c>
      <c r="P65">
        <v>958</v>
      </c>
      <c r="Q65">
        <v>435.22935779816498</v>
      </c>
      <c r="R65">
        <v>0</v>
      </c>
    </row>
    <row r="66" spans="1:18" x14ac:dyDescent="0.25">
      <c r="A66">
        <v>2</v>
      </c>
      <c r="B66">
        <v>2201</v>
      </c>
      <c r="C66" t="s">
        <v>756</v>
      </c>
      <c r="D66" t="s">
        <v>1093</v>
      </c>
      <c r="E66">
        <v>4</v>
      </c>
      <c r="F66" t="s">
        <v>13810</v>
      </c>
      <c r="G66" s="88">
        <v>1</v>
      </c>
      <c r="H66" s="88" t="s">
        <v>8278</v>
      </c>
      <c r="I66">
        <v>1</v>
      </c>
      <c r="J66" t="s">
        <v>13801</v>
      </c>
      <c r="K66" t="s">
        <v>13811</v>
      </c>
      <c r="L66">
        <v>270107</v>
      </c>
      <c r="M66" t="s">
        <v>13588</v>
      </c>
      <c r="N66">
        <v>270107006</v>
      </c>
      <c r="O66" t="s">
        <v>13613</v>
      </c>
      <c r="P66">
        <v>41900</v>
      </c>
      <c r="Q66">
        <v>41948.645372450032</v>
      </c>
      <c r="R66">
        <v>54956.124335843342</v>
      </c>
    </row>
    <row r="67" spans="1:18" x14ac:dyDescent="0.25">
      <c r="A67">
        <v>2</v>
      </c>
      <c r="B67">
        <v>2201</v>
      </c>
      <c r="C67" t="s">
        <v>756</v>
      </c>
      <c r="D67" t="s">
        <v>1093</v>
      </c>
      <c r="E67">
        <v>4</v>
      </c>
      <c r="F67" t="s">
        <v>13810</v>
      </c>
      <c r="G67" s="88">
        <v>1</v>
      </c>
      <c r="H67" s="88" t="s">
        <v>8278</v>
      </c>
      <c r="I67">
        <v>1</v>
      </c>
      <c r="J67" t="s">
        <v>13801</v>
      </c>
      <c r="K67" t="s">
        <v>13812</v>
      </c>
      <c r="L67">
        <v>270107</v>
      </c>
      <c r="M67" t="s">
        <v>13588</v>
      </c>
      <c r="N67">
        <v>270107006</v>
      </c>
      <c r="O67" t="s">
        <v>13613</v>
      </c>
      <c r="P67">
        <v>2196</v>
      </c>
      <c r="Q67">
        <v>861.27986284867006</v>
      </c>
      <c r="R67">
        <v>0</v>
      </c>
    </row>
    <row r="68" spans="1:18" x14ac:dyDescent="0.25">
      <c r="A68">
        <v>2</v>
      </c>
      <c r="B68">
        <v>2201</v>
      </c>
      <c r="C68" t="s">
        <v>756</v>
      </c>
      <c r="D68" t="s">
        <v>1093</v>
      </c>
      <c r="E68">
        <v>7</v>
      </c>
      <c r="F68" t="s">
        <v>13813</v>
      </c>
      <c r="G68" s="88">
        <v>2</v>
      </c>
      <c r="H68" s="88" t="s">
        <v>13770</v>
      </c>
      <c r="I68">
        <v>3</v>
      </c>
      <c r="J68" t="s">
        <v>13814</v>
      </c>
      <c r="K68" t="s">
        <v>13771</v>
      </c>
      <c r="L68">
        <v>270107</v>
      </c>
      <c r="M68" t="s">
        <v>13588</v>
      </c>
      <c r="N68">
        <v>270107005</v>
      </c>
      <c r="O68" t="s">
        <v>13608</v>
      </c>
      <c r="P68">
        <v>9184</v>
      </c>
      <c r="Q68">
        <v>10306.59239511763</v>
      </c>
      <c r="R68">
        <v>998.28401470906329</v>
      </c>
    </row>
    <row r="69" spans="1:18" x14ac:dyDescent="0.25">
      <c r="A69">
        <v>2</v>
      </c>
      <c r="B69">
        <v>2201</v>
      </c>
      <c r="C69" t="s">
        <v>756</v>
      </c>
      <c r="D69" t="s">
        <v>1093</v>
      </c>
      <c r="E69">
        <v>7</v>
      </c>
      <c r="F69" t="s">
        <v>13813</v>
      </c>
      <c r="G69" s="88">
        <v>2</v>
      </c>
      <c r="H69" s="88" t="s">
        <v>13770</v>
      </c>
      <c r="I69">
        <v>3</v>
      </c>
      <c r="J69" t="s">
        <v>13814</v>
      </c>
      <c r="K69" t="s">
        <v>13815</v>
      </c>
      <c r="L69">
        <v>270107</v>
      </c>
      <c r="M69" t="s">
        <v>13588</v>
      </c>
      <c r="N69">
        <v>270107005</v>
      </c>
      <c r="O69" t="s">
        <v>13608</v>
      </c>
      <c r="P69">
        <v>34473</v>
      </c>
      <c r="Q69">
        <v>31632.874124584749</v>
      </c>
      <c r="R69">
        <v>52132.219447827469</v>
      </c>
    </row>
    <row r="70" spans="1:18" x14ac:dyDescent="0.25">
      <c r="A70">
        <v>2</v>
      </c>
      <c r="B70">
        <v>2201</v>
      </c>
      <c r="C70" t="s">
        <v>756</v>
      </c>
      <c r="D70" t="s">
        <v>1093</v>
      </c>
      <c r="E70">
        <v>7</v>
      </c>
      <c r="F70" t="s">
        <v>13813</v>
      </c>
      <c r="G70" s="88">
        <v>2</v>
      </c>
      <c r="H70" s="88" t="s">
        <v>13770</v>
      </c>
      <c r="I70">
        <v>3</v>
      </c>
      <c r="J70" t="s">
        <v>13814</v>
      </c>
      <c r="K70" t="s">
        <v>13816</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13800</v>
      </c>
      <c r="G71" s="88">
        <v>1</v>
      </c>
      <c r="H71" s="88" t="s">
        <v>8278</v>
      </c>
      <c r="I71">
        <v>1</v>
      </c>
      <c r="J71" t="s">
        <v>13801</v>
      </c>
      <c r="K71" t="s">
        <v>13802</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13800</v>
      </c>
      <c r="G72" s="88">
        <v>1</v>
      </c>
      <c r="H72" s="88" t="s">
        <v>8278</v>
      </c>
      <c r="I72">
        <v>1</v>
      </c>
      <c r="J72" t="s">
        <v>13801</v>
      </c>
      <c r="K72" t="s">
        <v>13803</v>
      </c>
      <c r="L72">
        <v>270107</v>
      </c>
      <c r="M72" t="s">
        <v>13588</v>
      </c>
      <c r="N72">
        <v>270107006</v>
      </c>
      <c r="O72" t="s">
        <v>13613</v>
      </c>
      <c r="P72">
        <v>0</v>
      </c>
      <c r="Q72">
        <v>0</v>
      </c>
      <c r="R72">
        <v>1032.0991436100132</v>
      </c>
    </row>
    <row r="73" spans="1:18" x14ac:dyDescent="0.25">
      <c r="A73">
        <v>2</v>
      </c>
      <c r="B73">
        <v>2301</v>
      </c>
      <c r="C73" t="s">
        <v>756</v>
      </c>
      <c r="D73" t="s">
        <v>1102</v>
      </c>
      <c r="E73">
        <v>2</v>
      </c>
      <c r="F73" t="s">
        <v>13804</v>
      </c>
      <c r="G73" s="88">
        <v>2</v>
      </c>
      <c r="H73" s="88" t="s">
        <v>13770</v>
      </c>
      <c r="I73">
        <v>1</v>
      </c>
      <c r="J73" t="s">
        <v>13801</v>
      </c>
      <c r="K73" t="s">
        <v>13805</v>
      </c>
      <c r="L73">
        <v>270107</v>
      </c>
      <c r="M73" t="s">
        <v>13588</v>
      </c>
      <c r="N73">
        <v>270107006</v>
      </c>
      <c r="O73" t="s">
        <v>13613</v>
      </c>
      <c r="P73">
        <v>0</v>
      </c>
      <c r="Q73">
        <v>8053.4625131887806</v>
      </c>
      <c r="R73">
        <v>18816.763206272408</v>
      </c>
    </row>
    <row r="74" spans="1:18" x14ac:dyDescent="0.25">
      <c r="A74">
        <v>2</v>
      </c>
      <c r="B74">
        <v>2301</v>
      </c>
      <c r="C74" t="s">
        <v>756</v>
      </c>
      <c r="D74" t="s">
        <v>1102</v>
      </c>
      <c r="E74">
        <v>2</v>
      </c>
      <c r="F74" t="s">
        <v>13804</v>
      </c>
      <c r="G74" s="88">
        <v>2</v>
      </c>
      <c r="H74" s="88" t="s">
        <v>13770</v>
      </c>
      <c r="I74">
        <v>1</v>
      </c>
      <c r="J74" t="s">
        <v>13801</v>
      </c>
      <c r="K74" t="s">
        <v>13806</v>
      </c>
      <c r="L74">
        <v>270107</v>
      </c>
      <c r="M74" t="s">
        <v>13588</v>
      </c>
      <c r="N74">
        <v>270107006</v>
      </c>
      <c r="O74" t="s">
        <v>13613</v>
      </c>
      <c r="P74">
        <v>0</v>
      </c>
      <c r="Q74">
        <v>2423.65289904565</v>
      </c>
      <c r="R74">
        <v>2266.2756141982486</v>
      </c>
    </row>
    <row r="75" spans="1:18" x14ac:dyDescent="0.25">
      <c r="A75">
        <v>2</v>
      </c>
      <c r="B75">
        <v>2301</v>
      </c>
      <c r="C75" t="s">
        <v>756</v>
      </c>
      <c r="D75" t="s">
        <v>1102</v>
      </c>
      <c r="E75">
        <v>3</v>
      </c>
      <c r="F75" t="s">
        <v>13807</v>
      </c>
      <c r="G75" s="88">
        <v>1</v>
      </c>
      <c r="H75" s="88" t="s">
        <v>8278</v>
      </c>
      <c r="I75">
        <v>1</v>
      </c>
      <c r="J75" t="s">
        <v>13801</v>
      </c>
      <c r="K75" t="s">
        <v>13808</v>
      </c>
      <c r="L75">
        <v>270107</v>
      </c>
      <c r="M75" t="s">
        <v>13588</v>
      </c>
      <c r="N75">
        <v>270107006</v>
      </c>
      <c r="O75" t="s">
        <v>13613</v>
      </c>
      <c r="P75">
        <v>0</v>
      </c>
      <c r="Q75">
        <v>10477.115412234431</v>
      </c>
      <c r="R75">
        <v>20530.925184107022</v>
      </c>
    </row>
    <row r="76" spans="1:18" x14ac:dyDescent="0.25">
      <c r="A76">
        <v>2</v>
      </c>
      <c r="B76">
        <v>2301</v>
      </c>
      <c r="C76" t="s">
        <v>756</v>
      </c>
      <c r="D76" t="s">
        <v>1102</v>
      </c>
      <c r="E76">
        <v>3</v>
      </c>
      <c r="F76" t="s">
        <v>13807</v>
      </c>
      <c r="G76" s="88">
        <v>1</v>
      </c>
      <c r="H76" s="88" t="s">
        <v>8278</v>
      </c>
      <c r="I76">
        <v>1</v>
      </c>
      <c r="J76" t="s">
        <v>13801</v>
      </c>
      <c r="K76" t="s">
        <v>13809</v>
      </c>
      <c r="L76">
        <v>270107</v>
      </c>
      <c r="M76" t="s">
        <v>13588</v>
      </c>
      <c r="N76">
        <v>270107006</v>
      </c>
      <c r="O76" t="s">
        <v>13613</v>
      </c>
      <c r="P76">
        <v>0</v>
      </c>
      <c r="Q76">
        <v>0</v>
      </c>
      <c r="R76">
        <v>552.11363636363637</v>
      </c>
    </row>
    <row r="77" spans="1:18" x14ac:dyDescent="0.25">
      <c r="A77">
        <v>2</v>
      </c>
      <c r="B77">
        <v>2301</v>
      </c>
      <c r="C77" t="s">
        <v>756</v>
      </c>
      <c r="D77" t="s">
        <v>1102</v>
      </c>
      <c r="E77">
        <v>4</v>
      </c>
      <c r="F77" t="s">
        <v>13810</v>
      </c>
      <c r="G77" s="88">
        <v>1</v>
      </c>
      <c r="H77" s="88" t="s">
        <v>8278</v>
      </c>
      <c r="I77">
        <v>1</v>
      </c>
      <c r="J77" t="s">
        <v>13801</v>
      </c>
      <c r="K77" t="s">
        <v>13811</v>
      </c>
      <c r="L77">
        <v>270107</v>
      </c>
      <c r="M77" t="s">
        <v>13588</v>
      </c>
      <c r="N77">
        <v>270107006</v>
      </c>
      <c r="O77" t="s">
        <v>13613</v>
      </c>
      <c r="P77">
        <v>0</v>
      </c>
      <c r="Q77">
        <v>10477.115412234431</v>
      </c>
      <c r="R77">
        <v>20050.939676860642</v>
      </c>
    </row>
    <row r="78" spans="1:18" x14ac:dyDescent="0.25">
      <c r="A78">
        <v>2</v>
      </c>
      <c r="B78">
        <v>2301</v>
      </c>
      <c r="C78" t="s">
        <v>756</v>
      </c>
      <c r="D78" t="s">
        <v>1102</v>
      </c>
      <c r="E78">
        <v>4</v>
      </c>
      <c r="F78" t="s">
        <v>13810</v>
      </c>
      <c r="G78" s="88">
        <v>1</v>
      </c>
      <c r="H78" s="88" t="s">
        <v>8278</v>
      </c>
      <c r="I78">
        <v>1</v>
      </c>
      <c r="J78" t="s">
        <v>13801</v>
      </c>
      <c r="K78" t="s">
        <v>13812</v>
      </c>
      <c r="L78">
        <v>270107</v>
      </c>
      <c r="M78" t="s">
        <v>13588</v>
      </c>
      <c r="N78">
        <v>270107006</v>
      </c>
      <c r="O78" t="s">
        <v>13613</v>
      </c>
      <c r="P78">
        <v>0</v>
      </c>
      <c r="Q78">
        <v>0</v>
      </c>
      <c r="R78">
        <v>1032.0991436100132</v>
      </c>
    </row>
    <row r="79" spans="1:18" x14ac:dyDescent="0.25">
      <c r="A79">
        <v>2</v>
      </c>
      <c r="B79">
        <v>2301</v>
      </c>
      <c r="C79" t="s">
        <v>756</v>
      </c>
      <c r="D79" t="s">
        <v>1102</v>
      </c>
      <c r="E79">
        <v>7</v>
      </c>
      <c r="F79" t="s">
        <v>13813</v>
      </c>
      <c r="G79" s="88">
        <v>2</v>
      </c>
      <c r="H79" s="88" t="s">
        <v>13770</v>
      </c>
      <c r="I79">
        <v>3</v>
      </c>
      <c r="J79" t="s">
        <v>13814</v>
      </c>
      <c r="K79" t="s">
        <v>13771</v>
      </c>
      <c r="L79">
        <v>270107</v>
      </c>
      <c r="M79" t="s">
        <v>13588</v>
      </c>
      <c r="N79">
        <v>270107005</v>
      </c>
      <c r="O79" t="s">
        <v>13608</v>
      </c>
      <c r="P79">
        <v>0</v>
      </c>
      <c r="Q79">
        <v>2464.542016806723</v>
      </c>
      <c r="R79">
        <v>0</v>
      </c>
    </row>
    <row r="80" spans="1:18" x14ac:dyDescent="0.25">
      <c r="A80">
        <v>2</v>
      </c>
      <c r="B80">
        <v>2301</v>
      </c>
      <c r="C80" t="s">
        <v>756</v>
      </c>
      <c r="D80" t="s">
        <v>1102</v>
      </c>
      <c r="E80">
        <v>7</v>
      </c>
      <c r="F80" t="s">
        <v>13813</v>
      </c>
      <c r="G80" s="88">
        <v>2</v>
      </c>
      <c r="H80" s="88" t="s">
        <v>13770</v>
      </c>
      <c r="I80">
        <v>3</v>
      </c>
      <c r="J80" t="s">
        <v>13814</v>
      </c>
      <c r="K80" t="s">
        <v>13815</v>
      </c>
      <c r="L80">
        <v>270107</v>
      </c>
      <c r="M80" t="s">
        <v>13588</v>
      </c>
      <c r="N80">
        <v>270107005</v>
      </c>
      <c r="O80" t="s">
        <v>13608</v>
      </c>
      <c r="P80">
        <v>0</v>
      </c>
      <c r="Q80">
        <v>8012.5733954277084</v>
      </c>
      <c r="R80">
        <v>19913.836948812899</v>
      </c>
    </row>
    <row r="81" spans="1:18" x14ac:dyDescent="0.25">
      <c r="A81">
        <v>2</v>
      </c>
      <c r="B81">
        <v>2301</v>
      </c>
      <c r="C81" t="s">
        <v>756</v>
      </c>
      <c r="D81" t="s">
        <v>1102</v>
      </c>
      <c r="E81">
        <v>7</v>
      </c>
      <c r="F81" t="s">
        <v>13813</v>
      </c>
      <c r="G81" s="88">
        <v>2</v>
      </c>
      <c r="H81" s="88" t="s">
        <v>13770</v>
      </c>
      <c r="I81">
        <v>3</v>
      </c>
      <c r="J81" t="s">
        <v>13814</v>
      </c>
      <c r="K81" t="s">
        <v>13816</v>
      </c>
      <c r="L81">
        <v>270107</v>
      </c>
      <c r="M81" t="s">
        <v>13588</v>
      </c>
      <c r="N81">
        <v>270107005</v>
      </c>
      <c r="O81" t="s">
        <v>13608</v>
      </c>
      <c r="P81">
        <v>0</v>
      </c>
      <c r="Q81">
        <v>0</v>
      </c>
      <c r="R81">
        <v>1169.2018716577541</v>
      </c>
    </row>
    <row r="82" spans="1:18" x14ac:dyDescent="0.25">
      <c r="A82">
        <v>2</v>
      </c>
      <c r="B82">
        <v>2302</v>
      </c>
      <c r="C82" t="s">
        <v>756</v>
      </c>
      <c r="D82" t="s">
        <v>1105</v>
      </c>
      <c r="E82">
        <v>1</v>
      </c>
      <c r="F82" t="s">
        <v>13800</v>
      </c>
      <c r="G82" s="88">
        <v>1</v>
      </c>
      <c r="H82" s="88" t="s">
        <v>8278</v>
      </c>
      <c r="I82">
        <v>1</v>
      </c>
      <c r="J82" t="s">
        <v>13801</v>
      </c>
      <c r="K82" t="s">
        <v>13802</v>
      </c>
      <c r="L82">
        <v>270107</v>
      </c>
      <c r="M82" t="s">
        <v>13588</v>
      </c>
      <c r="N82">
        <v>270107006</v>
      </c>
      <c r="O82" t="s">
        <v>13613</v>
      </c>
      <c r="P82">
        <v>0</v>
      </c>
      <c r="Q82">
        <v>1878.7974386724391</v>
      </c>
      <c r="R82">
        <v>0</v>
      </c>
    </row>
    <row r="83" spans="1:18" x14ac:dyDescent="0.25">
      <c r="A83">
        <v>2</v>
      </c>
      <c r="B83">
        <v>2302</v>
      </c>
      <c r="C83" t="s">
        <v>756</v>
      </c>
      <c r="D83" t="s">
        <v>1105</v>
      </c>
      <c r="E83">
        <v>2</v>
      </c>
      <c r="F83" t="s">
        <v>13804</v>
      </c>
      <c r="G83" s="88">
        <v>2</v>
      </c>
      <c r="H83" s="88" t="s">
        <v>13770</v>
      </c>
      <c r="I83">
        <v>1</v>
      </c>
      <c r="J83" t="s">
        <v>13801</v>
      </c>
      <c r="K83" t="s">
        <v>13805</v>
      </c>
      <c r="L83">
        <v>270107</v>
      </c>
      <c r="M83" t="s">
        <v>13588</v>
      </c>
      <c r="N83">
        <v>270107006</v>
      </c>
      <c r="O83" t="s">
        <v>13613</v>
      </c>
      <c r="P83">
        <v>0</v>
      </c>
      <c r="Q83">
        <v>1878.7974386724391</v>
      </c>
      <c r="R83">
        <v>0</v>
      </c>
    </row>
    <row r="84" spans="1:18" x14ac:dyDescent="0.25">
      <c r="A84">
        <v>2</v>
      </c>
      <c r="B84">
        <v>2302</v>
      </c>
      <c r="C84" t="s">
        <v>756</v>
      </c>
      <c r="D84" t="s">
        <v>1105</v>
      </c>
      <c r="E84">
        <v>3</v>
      </c>
      <c r="F84" t="s">
        <v>13807</v>
      </c>
      <c r="G84" s="88">
        <v>1</v>
      </c>
      <c r="H84" s="88" t="s">
        <v>8278</v>
      </c>
      <c r="I84">
        <v>1</v>
      </c>
      <c r="J84" t="s">
        <v>13801</v>
      </c>
      <c r="K84" t="s">
        <v>13808</v>
      </c>
      <c r="L84">
        <v>270107</v>
      </c>
      <c r="M84" t="s">
        <v>13588</v>
      </c>
      <c r="N84">
        <v>270107006</v>
      </c>
      <c r="O84" t="s">
        <v>13613</v>
      </c>
      <c r="P84">
        <v>0</v>
      </c>
      <c r="Q84">
        <v>1878.7974386724391</v>
      </c>
      <c r="R84">
        <v>0</v>
      </c>
    </row>
    <row r="85" spans="1:18" x14ac:dyDescent="0.25">
      <c r="A85">
        <v>2</v>
      </c>
      <c r="B85">
        <v>2302</v>
      </c>
      <c r="C85" t="s">
        <v>756</v>
      </c>
      <c r="D85" t="s">
        <v>1105</v>
      </c>
      <c r="E85">
        <v>4</v>
      </c>
      <c r="F85" t="s">
        <v>13810</v>
      </c>
      <c r="G85" s="88">
        <v>1</v>
      </c>
      <c r="H85" s="88" t="s">
        <v>8278</v>
      </c>
      <c r="I85">
        <v>1</v>
      </c>
      <c r="J85" t="s">
        <v>13801</v>
      </c>
      <c r="K85" t="s">
        <v>13811</v>
      </c>
      <c r="L85">
        <v>270107</v>
      </c>
      <c r="M85" t="s">
        <v>13588</v>
      </c>
      <c r="N85">
        <v>270107006</v>
      </c>
      <c r="O85" t="s">
        <v>13613</v>
      </c>
      <c r="P85">
        <v>0</v>
      </c>
      <c r="Q85">
        <v>1878.7974386724391</v>
      </c>
      <c r="R85">
        <v>0</v>
      </c>
    </row>
    <row r="86" spans="1:18" x14ac:dyDescent="0.25">
      <c r="A86">
        <v>2</v>
      </c>
      <c r="B86">
        <v>2302</v>
      </c>
      <c r="C86" t="s">
        <v>756</v>
      </c>
      <c r="D86" t="s">
        <v>1105</v>
      </c>
      <c r="E86">
        <v>7</v>
      </c>
      <c r="F86" t="s">
        <v>13813</v>
      </c>
      <c r="G86" s="88">
        <v>2</v>
      </c>
      <c r="H86" s="88" t="s">
        <v>13770</v>
      </c>
      <c r="I86">
        <v>3</v>
      </c>
      <c r="J86" t="s">
        <v>13814</v>
      </c>
      <c r="K86" t="s">
        <v>13771</v>
      </c>
      <c r="L86">
        <v>270107</v>
      </c>
      <c r="M86" t="s">
        <v>13588</v>
      </c>
      <c r="N86">
        <v>270107005</v>
      </c>
      <c r="O86" t="s">
        <v>13608</v>
      </c>
      <c r="P86">
        <v>0</v>
      </c>
      <c r="Q86">
        <v>1026.6964285714289</v>
      </c>
      <c r="R86">
        <v>0</v>
      </c>
    </row>
    <row r="87" spans="1:18" x14ac:dyDescent="0.25">
      <c r="A87">
        <v>2</v>
      </c>
      <c r="B87">
        <v>2302</v>
      </c>
      <c r="C87" t="s">
        <v>756</v>
      </c>
      <c r="D87" t="s">
        <v>1105</v>
      </c>
      <c r="E87">
        <v>7</v>
      </c>
      <c r="F87" t="s">
        <v>13813</v>
      </c>
      <c r="G87" s="88">
        <v>2</v>
      </c>
      <c r="H87" s="88" t="s">
        <v>13770</v>
      </c>
      <c r="I87">
        <v>3</v>
      </c>
      <c r="J87" t="s">
        <v>13814</v>
      </c>
      <c r="K87" t="s">
        <v>13815</v>
      </c>
      <c r="L87">
        <v>270107</v>
      </c>
      <c r="M87" t="s">
        <v>13588</v>
      </c>
      <c r="N87">
        <v>270107005</v>
      </c>
      <c r="O87" t="s">
        <v>13608</v>
      </c>
      <c r="P87">
        <v>0</v>
      </c>
      <c r="Q87">
        <v>852.10101010101005</v>
      </c>
      <c r="R87">
        <v>0</v>
      </c>
    </row>
    <row r="88" spans="1:18" x14ac:dyDescent="0.25">
      <c r="A88">
        <v>3</v>
      </c>
      <c r="B88">
        <v>3101</v>
      </c>
      <c r="C88" t="s">
        <v>765</v>
      </c>
      <c r="D88" t="s">
        <v>1108</v>
      </c>
      <c r="E88">
        <v>1</v>
      </c>
      <c r="F88" t="s">
        <v>13800</v>
      </c>
      <c r="G88" s="88">
        <v>1</v>
      </c>
      <c r="H88" s="88" t="s">
        <v>8278</v>
      </c>
      <c r="I88">
        <v>1</v>
      </c>
      <c r="J88" t="s">
        <v>13801</v>
      </c>
      <c r="K88" t="s">
        <v>13802</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13800</v>
      </c>
      <c r="G89" s="88">
        <v>1</v>
      </c>
      <c r="H89" s="88" t="s">
        <v>8278</v>
      </c>
      <c r="I89">
        <v>1</v>
      </c>
      <c r="J89" t="s">
        <v>13801</v>
      </c>
      <c r="K89" t="s">
        <v>13803</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13800</v>
      </c>
      <c r="G90" s="88">
        <v>1</v>
      </c>
      <c r="H90" s="88" t="s">
        <v>8278</v>
      </c>
      <c r="I90">
        <v>1</v>
      </c>
      <c r="J90" t="s">
        <v>13801</v>
      </c>
      <c r="K90" t="s">
        <v>13771</v>
      </c>
      <c r="L90">
        <v>270107</v>
      </c>
      <c r="M90" t="s">
        <v>13588</v>
      </c>
      <c r="N90">
        <v>270107006</v>
      </c>
      <c r="O90" t="s">
        <v>13613</v>
      </c>
      <c r="P90">
        <v>107</v>
      </c>
      <c r="Q90">
        <v>0</v>
      </c>
      <c r="R90">
        <v>0</v>
      </c>
    </row>
    <row r="91" spans="1:18" x14ac:dyDescent="0.25">
      <c r="A91">
        <v>3</v>
      </c>
      <c r="B91">
        <v>3101</v>
      </c>
      <c r="C91" t="s">
        <v>765</v>
      </c>
      <c r="D91" t="s">
        <v>1108</v>
      </c>
      <c r="E91">
        <v>2</v>
      </c>
      <c r="F91" t="s">
        <v>13804</v>
      </c>
      <c r="G91" s="88">
        <v>2</v>
      </c>
      <c r="H91" s="88" t="s">
        <v>13770</v>
      </c>
      <c r="I91">
        <v>1</v>
      </c>
      <c r="J91" t="s">
        <v>13801</v>
      </c>
      <c r="K91" t="s">
        <v>13805</v>
      </c>
      <c r="L91">
        <v>270107</v>
      </c>
      <c r="M91" t="s">
        <v>13588</v>
      </c>
      <c r="N91">
        <v>270107006</v>
      </c>
      <c r="O91" t="s">
        <v>13613</v>
      </c>
      <c r="P91">
        <v>35265</v>
      </c>
      <c r="Q91">
        <v>54728.574646865309</v>
      </c>
      <c r="R91">
        <v>45986.366312959406</v>
      </c>
    </row>
    <row r="92" spans="1:18" x14ac:dyDescent="0.25">
      <c r="A92">
        <v>3</v>
      </c>
      <c r="B92">
        <v>3101</v>
      </c>
      <c r="C92" t="s">
        <v>765</v>
      </c>
      <c r="D92" t="s">
        <v>1108</v>
      </c>
      <c r="E92">
        <v>2</v>
      </c>
      <c r="F92" t="s">
        <v>13804</v>
      </c>
      <c r="G92" s="88">
        <v>2</v>
      </c>
      <c r="H92" s="88" t="s">
        <v>13770</v>
      </c>
      <c r="I92">
        <v>1</v>
      </c>
      <c r="J92" t="s">
        <v>13801</v>
      </c>
      <c r="K92" t="s">
        <v>13806</v>
      </c>
      <c r="L92">
        <v>270107</v>
      </c>
      <c r="M92" t="s">
        <v>13588</v>
      </c>
      <c r="N92">
        <v>270107006</v>
      </c>
      <c r="O92" t="s">
        <v>13613</v>
      </c>
      <c r="P92">
        <v>6280</v>
      </c>
      <c r="Q92">
        <v>4296.0964801864775</v>
      </c>
      <c r="R92">
        <v>4631.864393359785</v>
      </c>
    </row>
    <row r="93" spans="1:18" x14ac:dyDescent="0.25">
      <c r="A93">
        <v>3</v>
      </c>
      <c r="B93">
        <v>3101</v>
      </c>
      <c r="C93" t="s">
        <v>765</v>
      </c>
      <c r="D93" t="s">
        <v>1108</v>
      </c>
      <c r="E93">
        <v>3</v>
      </c>
      <c r="F93" t="s">
        <v>13807</v>
      </c>
      <c r="G93" s="88">
        <v>1</v>
      </c>
      <c r="H93" s="88" t="s">
        <v>8278</v>
      </c>
      <c r="I93">
        <v>1</v>
      </c>
      <c r="J93" t="s">
        <v>13801</v>
      </c>
      <c r="K93" t="s">
        <v>13808</v>
      </c>
      <c r="L93">
        <v>270107</v>
      </c>
      <c r="M93" t="s">
        <v>13588</v>
      </c>
      <c r="N93">
        <v>270107006</v>
      </c>
      <c r="O93" t="s">
        <v>13613</v>
      </c>
      <c r="P93">
        <v>41213</v>
      </c>
      <c r="Q93">
        <v>57339.712630548325</v>
      </c>
      <c r="R93">
        <v>50375.647372985826</v>
      </c>
    </row>
    <row r="94" spans="1:18" x14ac:dyDescent="0.25">
      <c r="A94">
        <v>3</v>
      </c>
      <c r="B94">
        <v>3101</v>
      </c>
      <c r="C94" t="s">
        <v>765</v>
      </c>
      <c r="D94" t="s">
        <v>1108</v>
      </c>
      <c r="E94">
        <v>3</v>
      </c>
      <c r="F94" t="s">
        <v>13807</v>
      </c>
      <c r="G94" s="88">
        <v>1</v>
      </c>
      <c r="H94" s="88" t="s">
        <v>8278</v>
      </c>
      <c r="I94">
        <v>1</v>
      </c>
      <c r="J94" t="s">
        <v>13801</v>
      </c>
      <c r="K94" t="s">
        <v>13809</v>
      </c>
      <c r="L94">
        <v>270107</v>
      </c>
      <c r="M94" t="s">
        <v>13588</v>
      </c>
      <c r="N94">
        <v>270107006</v>
      </c>
      <c r="O94" t="s">
        <v>13613</v>
      </c>
      <c r="P94">
        <v>225</v>
      </c>
      <c r="Q94">
        <v>1684.958496503496</v>
      </c>
      <c r="R94">
        <v>242.58333333333329</v>
      </c>
    </row>
    <row r="95" spans="1:18" x14ac:dyDescent="0.25">
      <c r="A95">
        <v>3</v>
      </c>
      <c r="B95">
        <v>3101</v>
      </c>
      <c r="C95" t="s">
        <v>765</v>
      </c>
      <c r="D95" t="s">
        <v>1108</v>
      </c>
      <c r="E95">
        <v>3</v>
      </c>
      <c r="F95" t="s">
        <v>13807</v>
      </c>
      <c r="G95" s="88">
        <v>1</v>
      </c>
      <c r="H95" s="88" t="s">
        <v>8278</v>
      </c>
      <c r="I95">
        <v>1</v>
      </c>
      <c r="J95" t="s">
        <v>13801</v>
      </c>
      <c r="K95" t="s">
        <v>13771</v>
      </c>
      <c r="L95">
        <v>270107</v>
      </c>
      <c r="M95" t="s">
        <v>13588</v>
      </c>
      <c r="N95">
        <v>270107006</v>
      </c>
      <c r="O95" t="s">
        <v>13613</v>
      </c>
      <c r="P95">
        <v>107</v>
      </c>
      <c r="Q95">
        <v>0</v>
      </c>
      <c r="R95">
        <v>0</v>
      </c>
    </row>
    <row r="96" spans="1:18" x14ac:dyDescent="0.25">
      <c r="A96">
        <v>3</v>
      </c>
      <c r="B96">
        <v>3101</v>
      </c>
      <c r="C96" t="s">
        <v>765</v>
      </c>
      <c r="D96" t="s">
        <v>1108</v>
      </c>
      <c r="E96">
        <v>4</v>
      </c>
      <c r="F96" t="s">
        <v>13810</v>
      </c>
      <c r="G96" s="88">
        <v>1</v>
      </c>
      <c r="H96" s="88" t="s">
        <v>8278</v>
      </c>
      <c r="I96">
        <v>1</v>
      </c>
      <c r="J96" t="s">
        <v>13801</v>
      </c>
      <c r="K96" t="s">
        <v>13811</v>
      </c>
      <c r="L96">
        <v>270107</v>
      </c>
      <c r="M96" t="s">
        <v>13588</v>
      </c>
      <c r="N96">
        <v>270107006</v>
      </c>
      <c r="O96" t="s">
        <v>13613</v>
      </c>
      <c r="P96">
        <v>40419</v>
      </c>
      <c r="Q96">
        <v>57105.045963881654</v>
      </c>
      <c r="R96">
        <v>48978.693725790261</v>
      </c>
    </row>
    <row r="97" spans="1:18" x14ac:dyDescent="0.25">
      <c r="A97">
        <v>3</v>
      </c>
      <c r="B97">
        <v>3101</v>
      </c>
      <c r="C97" t="s">
        <v>765</v>
      </c>
      <c r="D97" t="s">
        <v>1108</v>
      </c>
      <c r="E97">
        <v>4</v>
      </c>
      <c r="F97" t="s">
        <v>13810</v>
      </c>
      <c r="G97" s="88">
        <v>1</v>
      </c>
      <c r="H97" s="88" t="s">
        <v>8278</v>
      </c>
      <c r="I97">
        <v>1</v>
      </c>
      <c r="J97" t="s">
        <v>13801</v>
      </c>
      <c r="K97" t="s">
        <v>13812</v>
      </c>
      <c r="L97">
        <v>270107</v>
      </c>
      <c r="M97" t="s">
        <v>13588</v>
      </c>
      <c r="N97">
        <v>270107006</v>
      </c>
      <c r="O97" t="s">
        <v>13613</v>
      </c>
      <c r="P97">
        <v>1019</v>
      </c>
      <c r="Q97">
        <v>1919.625163170163</v>
      </c>
      <c r="R97">
        <v>1639.5369805289158</v>
      </c>
    </row>
    <row r="98" spans="1:18" x14ac:dyDescent="0.25">
      <c r="A98">
        <v>3</v>
      </c>
      <c r="B98">
        <v>3101</v>
      </c>
      <c r="C98" t="s">
        <v>765</v>
      </c>
      <c r="D98" t="s">
        <v>1108</v>
      </c>
      <c r="E98">
        <v>4</v>
      </c>
      <c r="F98" t="s">
        <v>13810</v>
      </c>
      <c r="G98" s="88">
        <v>1</v>
      </c>
      <c r="H98" s="88" t="s">
        <v>8278</v>
      </c>
      <c r="I98">
        <v>1</v>
      </c>
      <c r="J98" t="s">
        <v>13801</v>
      </c>
      <c r="K98" t="s">
        <v>13771</v>
      </c>
      <c r="L98">
        <v>270107</v>
      </c>
      <c r="M98" t="s">
        <v>13588</v>
      </c>
      <c r="N98">
        <v>270107006</v>
      </c>
      <c r="O98" t="s">
        <v>13613</v>
      </c>
      <c r="P98">
        <v>107</v>
      </c>
      <c r="Q98">
        <v>0</v>
      </c>
      <c r="R98">
        <v>0</v>
      </c>
    </row>
    <row r="99" spans="1:18" x14ac:dyDescent="0.25">
      <c r="A99">
        <v>3</v>
      </c>
      <c r="B99">
        <v>3101</v>
      </c>
      <c r="C99" t="s">
        <v>765</v>
      </c>
      <c r="D99" t="s">
        <v>1108</v>
      </c>
      <c r="E99">
        <v>7</v>
      </c>
      <c r="F99" t="s">
        <v>13813</v>
      </c>
      <c r="G99" s="88">
        <v>2</v>
      </c>
      <c r="H99" s="88" t="s">
        <v>13770</v>
      </c>
      <c r="I99">
        <v>3</v>
      </c>
      <c r="J99" t="s">
        <v>13814</v>
      </c>
      <c r="K99" t="s">
        <v>13771</v>
      </c>
      <c r="L99">
        <v>270107</v>
      </c>
      <c r="M99" t="s">
        <v>13588</v>
      </c>
      <c r="N99">
        <v>270107005</v>
      </c>
      <c r="O99" t="s">
        <v>13608</v>
      </c>
      <c r="P99">
        <v>9402</v>
      </c>
      <c r="Q99">
        <v>18211.17341083314</v>
      </c>
      <c r="R99">
        <v>0</v>
      </c>
    </row>
    <row r="100" spans="1:18" x14ac:dyDescent="0.25">
      <c r="A100">
        <v>3</v>
      </c>
      <c r="B100">
        <v>3101</v>
      </c>
      <c r="C100" t="s">
        <v>765</v>
      </c>
      <c r="D100" t="s">
        <v>1108</v>
      </c>
      <c r="E100">
        <v>7</v>
      </c>
      <c r="F100" t="s">
        <v>13813</v>
      </c>
      <c r="G100" s="88">
        <v>2</v>
      </c>
      <c r="H100" s="88" t="s">
        <v>13770</v>
      </c>
      <c r="I100">
        <v>3</v>
      </c>
      <c r="J100" t="s">
        <v>13814</v>
      </c>
      <c r="K100" t="s">
        <v>13815</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7</v>
      </c>
      <c r="F101" t="s">
        <v>13813</v>
      </c>
      <c r="G101" s="88">
        <v>2</v>
      </c>
      <c r="H101" s="88" t="s">
        <v>13770</v>
      </c>
      <c r="I101">
        <v>3</v>
      </c>
      <c r="J101" t="s">
        <v>13814</v>
      </c>
      <c r="K101" t="s">
        <v>13816</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13800</v>
      </c>
      <c r="G102" s="88">
        <v>1</v>
      </c>
      <c r="H102" s="88" t="s">
        <v>8278</v>
      </c>
      <c r="I102">
        <v>1</v>
      </c>
      <c r="J102" t="s">
        <v>13801</v>
      </c>
      <c r="K102" t="s">
        <v>13802</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13800</v>
      </c>
      <c r="G103" s="88">
        <v>1</v>
      </c>
      <c r="H103" s="88" t="s">
        <v>8278</v>
      </c>
      <c r="I103">
        <v>1</v>
      </c>
      <c r="J103" t="s">
        <v>13801</v>
      </c>
      <c r="K103" t="s">
        <v>13803</v>
      </c>
      <c r="L103">
        <v>270107</v>
      </c>
      <c r="M103" t="s">
        <v>13588</v>
      </c>
      <c r="N103">
        <v>270107006</v>
      </c>
      <c r="O103" t="s">
        <v>13613</v>
      </c>
      <c r="P103">
        <v>0</v>
      </c>
      <c r="Q103">
        <v>276.78205128205099</v>
      </c>
      <c r="R103">
        <v>183.4086021505376</v>
      </c>
    </row>
    <row r="104" spans="1:18" x14ac:dyDescent="0.25">
      <c r="A104">
        <v>3</v>
      </c>
      <c r="B104">
        <v>3102</v>
      </c>
      <c r="C104" t="s">
        <v>765</v>
      </c>
      <c r="D104" t="s">
        <v>1111</v>
      </c>
      <c r="E104">
        <v>2</v>
      </c>
      <c r="F104" t="s">
        <v>13804</v>
      </c>
      <c r="G104" s="88">
        <v>2</v>
      </c>
      <c r="H104" s="88" t="s">
        <v>13770</v>
      </c>
      <c r="I104">
        <v>1</v>
      </c>
      <c r="J104" t="s">
        <v>13801</v>
      </c>
      <c r="K104" t="s">
        <v>13805</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2</v>
      </c>
      <c r="F105" t="s">
        <v>13804</v>
      </c>
      <c r="G105" s="88">
        <v>2</v>
      </c>
      <c r="H105" s="88" t="s">
        <v>13770</v>
      </c>
      <c r="I105">
        <v>1</v>
      </c>
      <c r="J105" t="s">
        <v>13801</v>
      </c>
      <c r="K105" t="s">
        <v>13806</v>
      </c>
      <c r="L105">
        <v>270107</v>
      </c>
      <c r="M105" t="s">
        <v>13588</v>
      </c>
      <c r="N105">
        <v>270107006</v>
      </c>
      <c r="O105" t="s">
        <v>13613</v>
      </c>
      <c r="P105">
        <v>0</v>
      </c>
      <c r="Q105">
        <v>1945.1226689976681</v>
      </c>
      <c r="R105">
        <v>1097.273425499232</v>
      </c>
    </row>
    <row r="106" spans="1:18" x14ac:dyDescent="0.25">
      <c r="A106">
        <v>3</v>
      </c>
      <c r="B106">
        <v>3102</v>
      </c>
      <c r="C106" t="s">
        <v>765</v>
      </c>
      <c r="D106" t="s">
        <v>1111</v>
      </c>
      <c r="E106">
        <v>3</v>
      </c>
      <c r="F106" t="s">
        <v>13807</v>
      </c>
      <c r="G106" s="88">
        <v>1</v>
      </c>
      <c r="H106" s="88" t="s">
        <v>8278</v>
      </c>
      <c r="I106">
        <v>1</v>
      </c>
      <c r="J106" t="s">
        <v>13801</v>
      </c>
      <c r="K106" t="s">
        <v>13808</v>
      </c>
      <c r="L106">
        <v>270107</v>
      </c>
      <c r="M106" t="s">
        <v>13588</v>
      </c>
      <c r="N106">
        <v>270107006</v>
      </c>
      <c r="O106" t="s">
        <v>13613</v>
      </c>
      <c r="P106">
        <v>0</v>
      </c>
      <c r="Q106">
        <v>10088.080645711665</v>
      </c>
      <c r="R106">
        <v>5585.832417448235</v>
      </c>
    </row>
    <row r="107" spans="1:18" x14ac:dyDescent="0.25">
      <c r="A107">
        <v>3</v>
      </c>
      <c r="B107">
        <v>3102</v>
      </c>
      <c r="C107" t="s">
        <v>765</v>
      </c>
      <c r="D107" t="s">
        <v>1111</v>
      </c>
      <c r="E107">
        <v>3</v>
      </c>
      <c r="F107" t="s">
        <v>13807</v>
      </c>
      <c r="G107" s="88">
        <v>1</v>
      </c>
      <c r="H107" s="88" t="s">
        <v>8278</v>
      </c>
      <c r="I107">
        <v>1</v>
      </c>
      <c r="J107" t="s">
        <v>13801</v>
      </c>
      <c r="K107" t="s">
        <v>13809</v>
      </c>
      <c r="L107">
        <v>270107</v>
      </c>
      <c r="M107" t="s">
        <v>13588</v>
      </c>
      <c r="N107">
        <v>270107006</v>
      </c>
      <c r="O107" t="s">
        <v>13613</v>
      </c>
      <c r="P107">
        <v>0</v>
      </c>
      <c r="Q107">
        <v>276.78205128205099</v>
      </c>
      <c r="R107">
        <v>183.4086021505376</v>
      </c>
    </row>
    <row r="108" spans="1:18" x14ac:dyDescent="0.25">
      <c r="A108">
        <v>3</v>
      </c>
      <c r="B108">
        <v>3102</v>
      </c>
      <c r="C108" t="s">
        <v>765</v>
      </c>
      <c r="D108" t="s">
        <v>1111</v>
      </c>
      <c r="E108">
        <v>4</v>
      </c>
      <c r="F108" t="s">
        <v>13810</v>
      </c>
      <c r="G108" s="88">
        <v>1</v>
      </c>
      <c r="H108" s="88" t="s">
        <v>8278</v>
      </c>
      <c r="I108">
        <v>1</v>
      </c>
      <c r="J108" t="s">
        <v>13801</v>
      </c>
      <c r="K108" t="s">
        <v>13811</v>
      </c>
      <c r="L108">
        <v>270107</v>
      </c>
      <c r="M108" t="s">
        <v>13588</v>
      </c>
      <c r="N108">
        <v>270107006</v>
      </c>
      <c r="O108" t="s">
        <v>13613</v>
      </c>
      <c r="P108">
        <v>0</v>
      </c>
      <c r="Q108">
        <v>10364.862696993716</v>
      </c>
      <c r="R108">
        <v>5585.832417448235</v>
      </c>
    </row>
    <row r="109" spans="1:18" x14ac:dyDescent="0.25">
      <c r="A109">
        <v>3</v>
      </c>
      <c r="B109">
        <v>3102</v>
      </c>
      <c r="C109" t="s">
        <v>765</v>
      </c>
      <c r="D109" t="s">
        <v>1111</v>
      </c>
      <c r="E109">
        <v>4</v>
      </c>
      <c r="F109" t="s">
        <v>13810</v>
      </c>
      <c r="G109" s="88">
        <v>1</v>
      </c>
      <c r="H109" s="88" t="s">
        <v>8278</v>
      </c>
      <c r="I109">
        <v>1</v>
      </c>
      <c r="J109" t="s">
        <v>13801</v>
      </c>
      <c r="K109" t="s">
        <v>13812</v>
      </c>
      <c r="L109">
        <v>270107</v>
      </c>
      <c r="M109" t="s">
        <v>13588</v>
      </c>
      <c r="N109">
        <v>270107006</v>
      </c>
      <c r="O109" t="s">
        <v>13613</v>
      </c>
      <c r="P109">
        <v>0</v>
      </c>
      <c r="Q109">
        <v>0</v>
      </c>
      <c r="R109">
        <v>183.4086021505376</v>
      </c>
    </row>
    <row r="110" spans="1:18" x14ac:dyDescent="0.25">
      <c r="A110">
        <v>3</v>
      </c>
      <c r="B110">
        <v>3102</v>
      </c>
      <c r="C110" t="s">
        <v>765</v>
      </c>
      <c r="D110" t="s">
        <v>1111</v>
      </c>
      <c r="E110">
        <v>7</v>
      </c>
      <c r="F110" t="s">
        <v>13813</v>
      </c>
      <c r="G110" s="88">
        <v>2</v>
      </c>
      <c r="H110" s="88" t="s">
        <v>13770</v>
      </c>
      <c r="I110">
        <v>3</v>
      </c>
      <c r="J110" t="s">
        <v>13814</v>
      </c>
      <c r="K110" t="s">
        <v>13771</v>
      </c>
      <c r="L110">
        <v>270107</v>
      </c>
      <c r="M110" t="s">
        <v>13588</v>
      </c>
      <c r="N110">
        <v>270107005</v>
      </c>
      <c r="O110" t="s">
        <v>13608</v>
      </c>
      <c r="P110">
        <v>0</v>
      </c>
      <c r="Q110">
        <v>3819.7794599043527</v>
      </c>
      <c r="R110">
        <v>0</v>
      </c>
    </row>
    <row r="111" spans="1:18" x14ac:dyDescent="0.25">
      <c r="A111">
        <v>3</v>
      </c>
      <c r="B111">
        <v>3102</v>
      </c>
      <c r="C111" t="s">
        <v>765</v>
      </c>
      <c r="D111" t="s">
        <v>1111</v>
      </c>
      <c r="E111">
        <v>7</v>
      </c>
      <c r="F111" t="s">
        <v>13813</v>
      </c>
      <c r="G111" s="88">
        <v>2</v>
      </c>
      <c r="H111" s="88" t="s">
        <v>13770</v>
      </c>
      <c r="I111">
        <v>3</v>
      </c>
      <c r="J111" t="s">
        <v>13814</v>
      </c>
      <c r="K111" t="s">
        <v>13815</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7</v>
      </c>
      <c r="F112" t="s">
        <v>13813</v>
      </c>
      <c r="G112" s="88">
        <v>2</v>
      </c>
      <c r="H112" s="88" t="s">
        <v>13770</v>
      </c>
      <c r="I112">
        <v>3</v>
      </c>
      <c r="J112" t="s">
        <v>13814</v>
      </c>
      <c r="K112" t="s">
        <v>13816</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13800</v>
      </c>
      <c r="G113" s="88">
        <v>1</v>
      </c>
      <c r="H113" s="88" t="s">
        <v>8278</v>
      </c>
      <c r="I113">
        <v>1</v>
      </c>
      <c r="J113" t="s">
        <v>13801</v>
      </c>
      <c r="K113" t="s">
        <v>13802</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13800</v>
      </c>
      <c r="G114" s="88">
        <v>1</v>
      </c>
      <c r="H114" s="88" t="s">
        <v>8278</v>
      </c>
      <c r="I114">
        <v>1</v>
      </c>
      <c r="J114" t="s">
        <v>13801</v>
      </c>
      <c r="K114" t="s">
        <v>13803</v>
      </c>
      <c r="L114">
        <v>270107</v>
      </c>
      <c r="M114" t="s">
        <v>13588</v>
      </c>
      <c r="N114">
        <v>270107006</v>
      </c>
      <c r="O114" t="s">
        <v>13613</v>
      </c>
      <c r="P114">
        <v>0</v>
      </c>
      <c r="Q114">
        <v>142.309278350515</v>
      </c>
      <c r="R114">
        <v>0</v>
      </c>
    </row>
    <row r="115" spans="1:18" x14ac:dyDescent="0.25">
      <c r="A115">
        <v>3</v>
      </c>
      <c r="B115">
        <v>3103</v>
      </c>
      <c r="C115" t="s">
        <v>765</v>
      </c>
      <c r="D115" t="s">
        <v>1114</v>
      </c>
      <c r="E115">
        <v>2</v>
      </c>
      <c r="F115" t="s">
        <v>13804</v>
      </c>
      <c r="G115" s="88">
        <v>2</v>
      </c>
      <c r="H115" s="88" t="s">
        <v>13770</v>
      </c>
      <c r="I115">
        <v>1</v>
      </c>
      <c r="J115" t="s">
        <v>13801</v>
      </c>
      <c r="K115" t="s">
        <v>13805</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2</v>
      </c>
      <c r="F116" t="s">
        <v>13804</v>
      </c>
      <c r="G116" s="88">
        <v>2</v>
      </c>
      <c r="H116" s="88" t="s">
        <v>13770</v>
      </c>
      <c r="I116">
        <v>1</v>
      </c>
      <c r="J116" t="s">
        <v>13801</v>
      </c>
      <c r="K116" t="s">
        <v>13806</v>
      </c>
      <c r="L116">
        <v>270107</v>
      </c>
      <c r="M116" t="s">
        <v>13588</v>
      </c>
      <c r="N116">
        <v>270107006</v>
      </c>
      <c r="O116" t="s">
        <v>13613</v>
      </c>
      <c r="P116">
        <v>0</v>
      </c>
      <c r="Q116">
        <v>142.309278350515</v>
      </c>
      <c r="R116">
        <v>800.33037085802039</v>
      </c>
    </row>
    <row r="117" spans="1:18" x14ac:dyDescent="0.25">
      <c r="A117">
        <v>3</v>
      </c>
      <c r="B117">
        <v>3103</v>
      </c>
      <c r="C117" t="s">
        <v>765</v>
      </c>
      <c r="D117" t="s">
        <v>1114</v>
      </c>
      <c r="E117">
        <v>3</v>
      </c>
      <c r="F117" t="s">
        <v>13807</v>
      </c>
      <c r="G117" s="88">
        <v>1</v>
      </c>
      <c r="H117" s="88" t="s">
        <v>8278</v>
      </c>
      <c r="I117">
        <v>1</v>
      </c>
      <c r="J117" t="s">
        <v>13801</v>
      </c>
      <c r="K117" t="s">
        <v>13808</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3</v>
      </c>
      <c r="F118" t="s">
        <v>13807</v>
      </c>
      <c r="G118" s="88">
        <v>1</v>
      </c>
      <c r="H118" s="88" t="s">
        <v>8278</v>
      </c>
      <c r="I118">
        <v>1</v>
      </c>
      <c r="J118" t="s">
        <v>13801</v>
      </c>
      <c r="K118" t="s">
        <v>13809</v>
      </c>
      <c r="L118">
        <v>270107</v>
      </c>
      <c r="M118" t="s">
        <v>13588</v>
      </c>
      <c r="N118">
        <v>270107006</v>
      </c>
      <c r="O118" t="s">
        <v>13613</v>
      </c>
      <c r="P118">
        <v>0</v>
      </c>
      <c r="Q118">
        <v>142.309278350515</v>
      </c>
      <c r="R118">
        <v>0</v>
      </c>
    </row>
    <row r="119" spans="1:18" x14ac:dyDescent="0.25">
      <c r="A119">
        <v>3</v>
      </c>
      <c r="B119">
        <v>3103</v>
      </c>
      <c r="C119" t="s">
        <v>765</v>
      </c>
      <c r="D119" t="s">
        <v>1114</v>
      </c>
      <c r="E119">
        <v>4</v>
      </c>
      <c r="F119" t="s">
        <v>13810</v>
      </c>
      <c r="G119" s="88">
        <v>1</v>
      </c>
      <c r="H119" s="88" t="s">
        <v>8278</v>
      </c>
      <c r="I119">
        <v>1</v>
      </c>
      <c r="J119" t="s">
        <v>13801</v>
      </c>
      <c r="K119" t="s">
        <v>13811</v>
      </c>
      <c r="L119">
        <v>270107</v>
      </c>
      <c r="M119" t="s">
        <v>13588</v>
      </c>
      <c r="N119">
        <v>270107006</v>
      </c>
      <c r="O119" t="s">
        <v>13613</v>
      </c>
      <c r="P119">
        <v>0</v>
      </c>
      <c r="Q119">
        <v>1058.555945017182</v>
      </c>
      <c r="R119">
        <v>8151.3261419650644</v>
      </c>
    </row>
    <row r="120" spans="1:18" x14ac:dyDescent="0.25">
      <c r="A120">
        <v>3</v>
      </c>
      <c r="B120">
        <v>3103</v>
      </c>
      <c r="C120" t="s">
        <v>765</v>
      </c>
      <c r="D120" t="s">
        <v>1114</v>
      </c>
      <c r="E120">
        <v>7</v>
      </c>
      <c r="F120" t="s">
        <v>13813</v>
      </c>
      <c r="G120" s="88">
        <v>2</v>
      </c>
      <c r="H120" s="88" t="s">
        <v>13770</v>
      </c>
      <c r="I120">
        <v>3</v>
      </c>
      <c r="J120" t="s">
        <v>13814</v>
      </c>
      <c r="K120" t="s">
        <v>13771</v>
      </c>
      <c r="L120">
        <v>270107</v>
      </c>
      <c r="M120" t="s">
        <v>13588</v>
      </c>
      <c r="N120">
        <v>270107005</v>
      </c>
      <c r="O120" t="s">
        <v>13608</v>
      </c>
      <c r="P120">
        <v>0</v>
      </c>
      <c r="Q120">
        <v>681.57999999999993</v>
      </c>
      <c r="R120">
        <v>0</v>
      </c>
    </row>
    <row r="121" spans="1:18" x14ac:dyDescent="0.25">
      <c r="A121">
        <v>3</v>
      </c>
      <c r="B121">
        <v>3103</v>
      </c>
      <c r="C121" t="s">
        <v>765</v>
      </c>
      <c r="D121" t="s">
        <v>1114</v>
      </c>
      <c r="E121">
        <v>7</v>
      </c>
      <c r="F121" t="s">
        <v>13813</v>
      </c>
      <c r="G121" s="88">
        <v>2</v>
      </c>
      <c r="H121" s="88" t="s">
        <v>13770</v>
      </c>
      <c r="I121">
        <v>3</v>
      </c>
      <c r="J121" t="s">
        <v>13814</v>
      </c>
      <c r="K121" t="s">
        <v>13815</v>
      </c>
      <c r="L121">
        <v>270107</v>
      </c>
      <c r="M121" t="s">
        <v>13588</v>
      </c>
      <c r="N121">
        <v>270107005</v>
      </c>
      <c r="O121" t="s">
        <v>13608</v>
      </c>
      <c r="P121">
        <v>0</v>
      </c>
      <c r="Q121">
        <v>234.666666666667</v>
      </c>
      <c r="R121">
        <v>7604.278522917446</v>
      </c>
    </row>
    <row r="122" spans="1:18" x14ac:dyDescent="0.25">
      <c r="A122">
        <v>3</v>
      </c>
      <c r="B122">
        <v>3103</v>
      </c>
      <c r="C122" t="s">
        <v>765</v>
      </c>
      <c r="D122" t="s">
        <v>1114</v>
      </c>
      <c r="E122">
        <v>7</v>
      </c>
      <c r="F122" t="s">
        <v>13813</v>
      </c>
      <c r="G122" s="88">
        <v>2</v>
      </c>
      <c r="H122" s="88" t="s">
        <v>13770</v>
      </c>
      <c r="I122">
        <v>3</v>
      </c>
      <c r="J122" t="s">
        <v>13814</v>
      </c>
      <c r="K122" t="s">
        <v>13816</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13800</v>
      </c>
      <c r="G123" s="88">
        <v>1</v>
      </c>
      <c r="H123" s="88" t="s">
        <v>8278</v>
      </c>
      <c r="I123">
        <v>1</v>
      </c>
      <c r="J123" t="s">
        <v>13801</v>
      </c>
      <c r="K123" t="s">
        <v>13802</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2</v>
      </c>
      <c r="F124" t="s">
        <v>13804</v>
      </c>
      <c r="G124" s="88">
        <v>2</v>
      </c>
      <c r="H124" s="88" t="s">
        <v>13770</v>
      </c>
      <c r="I124">
        <v>1</v>
      </c>
      <c r="J124" t="s">
        <v>13801</v>
      </c>
      <c r="K124" t="s">
        <v>13805</v>
      </c>
      <c r="L124">
        <v>270107</v>
      </c>
      <c r="M124" t="s">
        <v>13588</v>
      </c>
      <c r="N124">
        <v>270107006</v>
      </c>
      <c r="O124" t="s">
        <v>13613</v>
      </c>
      <c r="P124">
        <v>0</v>
      </c>
      <c r="Q124">
        <v>4262.7022163746888</v>
      </c>
      <c r="R124">
        <v>6136.608396191953</v>
      </c>
    </row>
    <row r="125" spans="1:18" x14ac:dyDescent="0.25">
      <c r="A125">
        <v>3</v>
      </c>
      <c r="B125">
        <v>3201</v>
      </c>
      <c r="C125" t="s">
        <v>765</v>
      </c>
      <c r="D125" t="s">
        <v>1117</v>
      </c>
      <c r="E125">
        <v>2</v>
      </c>
      <c r="F125" t="s">
        <v>13804</v>
      </c>
      <c r="G125" s="88">
        <v>2</v>
      </c>
      <c r="H125" s="88" t="s">
        <v>13770</v>
      </c>
      <c r="I125">
        <v>1</v>
      </c>
      <c r="J125" t="s">
        <v>13801</v>
      </c>
      <c r="K125" t="s">
        <v>13806</v>
      </c>
      <c r="L125">
        <v>270107</v>
      </c>
      <c r="M125" t="s">
        <v>13588</v>
      </c>
      <c r="N125">
        <v>270107006</v>
      </c>
      <c r="O125" t="s">
        <v>13613</v>
      </c>
      <c r="P125">
        <v>0</v>
      </c>
      <c r="Q125">
        <v>0</v>
      </c>
      <c r="R125">
        <v>731.00639349026437</v>
      </c>
    </row>
    <row r="126" spans="1:18" x14ac:dyDescent="0.25">
      <c r="A126">
        <v>3</v>
      </c>
      <c r="B126">
        <v>3201</v>
      </c>
      <c r="C126" t="s">
        <v>765</v>
      </c>
      <c r="D126" t="s">
        <v>1117</v>
      </c>
      <c r="E126">
        <v>3</v>
      </c>
      <c r="F126" t="s">
        <v>13807</v>
      </c>
      <c r="G126" s="88">
        <v>1</v>
      </c>
      <c r="H126" s="88" t="s">
        <v>8278</v>
      </c>
      <c r="I126">
        <v>1</v>
      </c>
      <c r="J126" t="s">
        <v>13801</v>
      </c>
      <c r="K126" t="s">
        <v>13808</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4</v>
      </c>
      <c r="F127" t="s">
        <v>13810</v>
      </c>
      <c r="G127" s="88">
        <v>1</v>
      </c>
      <c r="H127" s="88" t="s">
        <v>8278</v>
      </c>
      <c r="I127">
        <v>1</v>
      </c>
      <c r="J127" t="s">
        <v>13801</v>
      </c>
      <c r="K127" t="s">
        <v>13811</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7</v>
      </c>
      <c r="F128" t="s">
        <v>13813</v>
      </c>
      <c r="G128" s="88">
        <v>2</v>
      </c>
      <c r="H128" s="88" t="s">
        <v>13770</v>
      </c>
      <c r="I128">
        <v>3</v>
      </c>
      <c r="J128" t="s">
        <v>13814</v>
      </c>
      <c r="K128" t="s">
        <v>13771</v>
      </c>
      <c r="L128">
        <v>270107</v>
      </c>
      <c r="M128" t="s">
        <v>13588</v>
      </c>
      <c r="N128">
        <v>270107005</v>
      </c>
      <c r="O128" t="s">
        <v>13608</v>
      </c>
      <c r="P128">
        <v>0</v>
      </c>
      <c r="Q128">
        <v>2532.152390238627</v>
      </c>
      <c r="R128">
        <v>0</v>
      </c>
    </row>
    <row r="129" spans="1:18" x14ac:dyDescent="0.25">
      <c r="A129">
        <v>3</v>
      </c>
      <c r="B129">
        <v>3201</v>
      </c>
      <c r="C129" t="s">
        <v>765</v>
      </c>
      <c r="D129" t="s">
        <v>1117</v>
      </c>
      <c r="E129">
        <v>7</v>
      </c>
      <c r="F129" t="s">
        <v>13813</v>
      </c>
      <c r="G129" s="88">
        <v>2</v>
      </c>
      <c r="H129" s="88" t="s">
        <v>13770</v>
      </c>
      <c r="I129">
        <v>3</v>
      </c>
      <c r="J129" t="s">
        <v>13814</v>
      </c>
      <c r="K129" t="s">
        <v>13815</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13800</v>
      </c>
      <c r="G130" s="88">
        <v>1</v>
      </c>
      <c r="H130" s="88" t="s">
        <v>8278</v>
      </c>
      <c r="I130">
        <v>1</v>
      </c>
      <c r="J130" t="s">
        <v>13801</v>
      </c>
      <c r="K130" t="s">
        <v>13802</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13800</v>
      </c>
      <c r="G131" s="88">
        <v>1</v>
      </c>
      <c r="H131" s="88" t="s">
        <v>8278</v>
      </c>
      <c r="I131">
        <v>1</v>
      </c>
      <c r="J131" t="s">
        <v>13801</v>
      </c>
      <c r="K131" t="s">
        <v>13803</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2</v>
      </c>
      <c r="F132" t="s">
        <v>13804</v>
      </c>
      <c r="G132" s="88">
        <v>2</v>
      </c>
      <c r="H132" s="88" t="s">
        <v>13770</v>
      </c>
      <c r="I132">
        <v>1</v>
      </c>
      <c r="J132" t="s">
        <v>13801</v>
      </c>
      <c r="K132" t="s">
        <v>13805</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2</v>
      </c>
      <c r="F133" t="s">
        <v>13804</v>
      </c>
      <c r="G133" s="88">
        <v>2</v>
      </c>
      <c r="H133" s="88" t="s">
        <v>13770</v>
      </c>
      <c r="I133">
        <v>1</v>
      </c>
      <c r="J133" t="s">
        <v>13801</v>
      </c>
      <c r="K133" t="s">
        <v>13806</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3</v>
      </c>
      <c r="F134" t="s">
        <v>13807</v>
      </c>
      <c r="G134" s="88">
        <v>1</v>
      </c>
      <c r="H134" s="88" t="s">
        <v>8278</v>
      </c>
      <c r="I134">
        <v>1</v>
      </c>
      <c r="J134" t="s">
        <v>13801</v>
      </c>
      <c r="K134" t="s">
        <v>13808</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3</v>
      </c>
      <c r="F135" t="s">
        <v>13807</v>
      </c>
      <c r="G135" s="88">
        <v>1</v>
      </c>
      <c r="H135" s="88" t="s">
        <v>8278</v>
      </c>
      <c r="I135">
        <v>1</v>
      </c>
      <c r="J135" t="s">
        <v>13801</v>
      </c>
      <c r="K135" t="s">
        <v>13809</v>
      </c>
      <c r="L135">
        <v>270107</v>
      </c>
      <c r="M135" t="s">
        <v>13588</v>
      </c>
      <c r="N135">
        <v>270107006</v>
      </c>
      <c r="O135" t="s">
        <v>13613</v>
      </c>
      <c r="P135">
        <v>900</v>
      </c>
      <c r="Q135">
        <v>0</v>
      </c>
      <c r="R135">
        <v>432.94117647058818</v>
      </c>
    </row>
    <row r="136" spans="1:18" x14ac:dyDescent="0.25">
      <c r="A136">
        <v>3</v>
      </c>
      <c r="B136">
        <v>3301</v>
      </c>
      <c r="C136" t="s">
        <v>765</v>
      </c>
      <c r="D136" t="s">
        <v>1123</v>
      </c>
      <c r="E136">
        <v>4</v>
      </c>
      <c r="F136" t="s">
        <v>13810</v>
      </c>
      <c r="G136" s="88">
        <v>1</v>
      </c>
      <c r="H136" s="88" t="s">
        <v>8278</v>
      </c>
      <c r="I136">
        <v>1</v>
      </c>
      <c r="J136" t="s">
        <v>13801</v>
      </c>
      <c r="K136" t="s">
        <v>13811</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4</v>
      </c>
      <c r="F137" t="s">
        <v>13810</v>
      </c>
      <c r="G137" s="88">
        <v>1</v>
      </c>
      <c r="H137" s="88" t="s">
        <v>8278</v>
      </c>
      <c r="I137">
        <v>1</v>
      </c>
      <c r="J137" t="s">
        <v>13801</v>
      </c>
      <c r="K137" t="s">
        <v>13812</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7</v>
      </c>
      <c r="F138" t="s">
        <v>13813</v>
      </c>
      <c r="G138" s="88">
        <v>2</v>
      </c>
      <c r="H138" s="88" t="s">
        <v>13770</v>
      </c>
      <c r="I138">
        <v>3</v>
      </c>
      <c r="J138" t="s">
        <v>13814</v>
      </c>
      <c r="K138" t="s">
        <v>13771</v>
      </c>
      <c r="L138">
        <v>270107</v>
      </c>
      <c r="M138" t="s">
        <v>13588</v>
      </c>
      <c r="N138">
        <v>270107005</v>
      </c>
      <c r="O138" t="s">
        <v>13608</v>
      </c>
      <c r="P138">
        <v>2855</v>
      </c>
      <c r="Q138">
        <v>5781.9066967053523</v>
      </c>
      <c r="R138">
        <v>0</v>
      </c>
    </row>
    <row r="139" spans="1:18" x14ac:dyDescent="0.25">
      <c r="A139">
        <v>3</v>
      </c>
      <c r="B139">
        <v>3301</v>
      </c>
      <c r="C139" t="s">
        <v>765</v>
      </c>
      <c r="D139" t="s">
        <v>1123</v>
      </c>
      <c r="E139">
        <v>7</v>
      </c>
      <c r="F139" t="s">
        <v>13813</v>
      </c>
      <c r="G139" s="88">
        <v>2</v>
      </c>
      <c r="H139" s="88" t="s">
        <v>13770</v>
      </c>
      <c r="I139">
        <v>3</v>
      </c>
      <c r="J139" t="s">
        <v>13814</v>
      </c>
      <c r="K139" t="s">
        <v>13815</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7</v>
      </c>
      <c r="F140" t="s">
        <v>13813</v>
      </c>
      <c r="G140" s="88">
        <v>2</v>
      </c>
      <c r="H140" s="88" t="s">
        <v>13770</v>
      </c>
      <c r="I140">
        <v>3</v>
      </c>
      <c r="J140" t="s">
        <v>13814</v>
      </c>
      <c r="K140" t="s">
        <v>13816</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13800</v>
      </c>
      <c r="G141" s="88">
        <v>1</v>
      </c>
      <c r="H141" s="88" t="s">
        <v>8278</v>
      </c>
      <c r="I141">
        <v>1</v>
      </c>
      <c r="J141" t="s">
        <v>13801</v>
      </c>
      <c r="K141" t="s">
        <v>13802</v>
      </c>
      <c r="L141">
        <v>270107</v>
      </c>
      <c r="M141" t="s">
        <v>13588</v>
      </c>
      <c r="N141">
        <v>270107006</v>
      </c>
      <c r="O141" t="s">
        <v>13613</v>
      </c>
      <c r="P141">
        <v>0</v>
      </c>
      <c r="Q141">
        <v>2634.0608653545742</v>
      </c>
      <c r="R141">
        <v>0</v>
      </c>
    </row>
    <row r="142" spans="1:18" x14ac:dyDescent="0.25">
      <c r="A142">
        <v>3</v>
      </c>
      <c r="B142">
        <v>3303</v>
      </c>
      <c r="C142" t="s">
        <v>765</v>
      </c>
      <c r="D142" t="s">
        <v>1129</v>
      </c>
      <c r="E142">
        <v>2</v>
      </c>
      <c r="F142" t="s">
        <v>13804</v>
      </c>
      <c r="G142" s="88">
        <v>2</v>
      </c>
      <c r="H142" s="88" t="s">
        <v>13770</v>
      </c>
      <c r="I142">
        <v>1</v>
      </c>
      <c r="J142" t="s">
        <v>13801</v>
      </c>
      <c r="K142" t="s">
        <v>13805</v>
      </c>
      <c r="L142">
        <v>270107</v>
      </c>
      <c r="M142" t="s">
        <v>13588</v>
      </c>
      <c r="N142">
        <v>270107006</v>
      </c>
      <c r="O142" t="s">
        <v>13613</v>
      </c>
      <c r="P142">
        <v>0</v>
      </c>
      <c r="Q142">
        <v>2634.0608653545742</v>
      </c>
      <c r="R142">
        <v>0</v>
      </c>
    </row>
    <row r="143" spans="1:18" x14ac:dyDescent="0.25">
      <c r="A143">
        <v>3</v>
      </c>
      <c r="B143">
        <v>3303</v>
      </c>
      <c r="C143" t="s">
        <v>765</v>
      </c>
      <c r="D143" t="s">
        <v>1129</v>
      </c>
      <c r="E143">
        <v>3</v>
      </c>
      <c r="F143" t="s">
        <v>13807</v>
      </c>
      <c r="G143" s="88">
        <v>1</v>
      </c>
      <c r="H143" s="88" t="s">
        <v>8278</v>
      </c>
      <c r="I143">
        <v>1</v>
      </c>
      <c r="J143" t="s">
        <v>13801</v>
      </c>
      <c r="K143" t="s">
        <v>13808</v>
      </c>
      <c r="L143">
        <v>270107</v>
      </c>
      <c r="M143" t="s">
        <v>13588</v>
      </c>
      <c r="N143">
        <v>270107006</v>
      </c>
      <c r="O143" t="s">
        <v>13613</v>
      </c>
      <c r="P143">
        <v>0</v>
      </c>
      <c r="Q143">
        <v>2634.0608653545742</v>
      </c>
      <c r="R143">
        <v>0</v>
      </c>
    </row>
    <row r="144" spans="1:18" x14ac:dyDescent="0.25">
      <c r="A144">
        <v>3</v>
      </c>
      <c r="B144">
        <v>3303</v>
      </c>
      <c r="C144" t="s">
        <v>765</v>
      </c>
      <c r="D144" t="s">
        <v>1129</v>
      </c>
      <c r="E144">
        <v>4</v>
      </c>
      <c r="F144" t="s">
        <v>13810</v>
      </c>
      <c r="G144" s="88">
        <v>1</v>
      </c>
      <c r="H144" s="88" t="s">
        <v>8278</v>
      </c>
      <c r="I144">
        <v>1</v>
      </c>
      <c r="J144" t="s">
        <v>13801</v>
      </c>
      <c r="K144" t="s">
        <v>13811</v>
      </c>
      <c r="L144">
        <v>270107</v>
      </c>
      <c r="M144" t="s">
        <v>13588</v>
      </c>
      <c r="N144">
        <v>270107006</v>
      </c>
      <c r="O144" t="s">
        <v>13613</v>
      </c>
      <c r="P144">
        <v>0</v>
      </c>
      <c r="Q144">
        <v>2634.0608653545742</v>
      </c>
      <c r="R144">
        <v>0</v>
      </c>
    </row>
    <row r="145" spans="1:18" x14ac:dyDescent="0.25">
      <c r="A145">
        <v>3</v>
      </c>
      <c r="B145">
        <v>3303</v>
      </c>
      <c r="C145" t="s">
        <v>765</v>
      </c>
      <c r="D145" t="s">
        <v>1129</v>
      </c>
      <c r="E145">
        <v>7</v>
      </c>
      <c r="F145" t="s">
        <v>13813</v>
      </c>
      <c r="G145" s="88">
        <v>2</v>
      </c>
      <c r="H145" s="88" t="s">
        <v>13770</v>
      </c>
      <c r="I145">
        <v>3</v>
      </c>
      <c r="J145" t="s">
        <v>13814</v>
      </c>
      <c r="K145" t="s">
        <v>13771</v>
      </c>
      <c r="L145">
        <v>270107</v>
      </c>
      <c r="M145" t="s">
        <v>13588</v>
      </c>
      <c r="N145">
        <v>270107005</v>
      </c>
      <c r="O145" t="s">
        <v>13608</v>
      </c>
      <c r="P145">
        <v>0</v>
      </c>
      <c r="Q145">
        <v>588.64772727272702</v>
      </c>
      <c r="R145">
        <v>0</v>
      </c>
    </row>
    <row r="146" spans="1:18" x14ac:dyDescent="0.25">
      <c r="A146">
        <v>3</v>
      </c>
      <c r="B146">
        <v>3303</v>
      </c>
      <c r="C146" t="s">
        <v>765</v>
      </c>
      <c r="D146" t="s">
        <v>1129</v>
      </c>
      <c r="E146">
        <v>7</v>
      </c>
      <c r="F146" t="s">
        <v>13813</v>
      </c>
      <c r="G146" s="88">
        <v>2</v>
      </c>
      <c r="H146" s="88" t="s">
        <v>13770</v>
      </c>
      <c r="I146">
        <v>3</v>
      </c>
      <c r="J146" t="s">
        <v>13814</v>
      </c>
      <c r="K146" t="s">
        <v>13815</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13800</v>
      </c>
      <c r="G147" s="88">
        <v>1</v>
      </c>
      <c r="H147" s="88" t="s">
        <v>8278</v>
      </c>
      <c r="I147">
        <v>1</v>
      </c>
      <c r="J147" t="s">
        <v>13801</v>
      </c>
      <c r="K147" t="s">
        <v>13802</v>
      </c>
      <c r="L147">
        <v>270107</v>
      </c>
      <c r="M147" t="s">
        <v>13588</v>
      </c>
      <c r="N147">
        <v>270107006</v>
      </c>
      <c r="O147" t="s">
        <v>13613</v>
      </c>
      <c r="P147">
        <v>0</v>
      </c>
      <c r="Q147">
        <v>868.90572357195992</v>
      </c>
      <c r="R147">
        <v>0</v>
      </c>
    </row>
    <row r="148" spans="1:18" x14ac:dyDescent="0.25">
      <c r="A148">
        <v>3</v>
      </c>
      <c r="B148">
        <v>3304</v>
      </c>
      <c r="C148" t="s">
        <v>765</v>
      </c>
      <c r="D148" t="s">
        <v>1132</v>
      </c>
      <c r="E148">
        <v>2</v>
      </c>
      <c r="F148" t="s">
        <v>13804</v>
      </c>
      <c r="G148" s="88">
        <v>2</v>
      </c>
      <c r="H148" s="88" t="s">
        <v>13770</v>
      </c>
      <c r="I148">
        <v>1</v>
      </c>
      <c r="J148" t="s">
        <v>13801</v>
      </c>
      <c r="K148" t="s">
        <v>13805</v>
      </c>
      <c r="L148">
        <v>270107</v>
      </c>
      <c r="M148" t="s">
        <v>13588</v>
      </c>
      <c r="N148">
        <v>270107006</v>
      </c>
      <c r="O148" t="s">
        <v>13613</v>
      </c>
      <c r="P148">
        <v>0</v>
      </c>
      <c r="Q148">
        <v>868.90572357195992</v>
      </c>
      <c r="R148">
        <v>0</v>
      </c>
    </row>
    <row r="149" spans="1:18" x14ac:dyDescent="0.25">
      <c r="A149">
        <v>3</v>
      </c>
      <c r="B149">
        <v>3304</v>
      </c>
      <c r="C149" t="s">
        <v>765</v>
      </c>
      <c r="D149" t="s">
        <v>1132</v>
      </c>
      <c r="E149">
        <v>3</v>
      </c>
      <c r="F149" t="s">
        <v>13807</v>
      </c>
      <c r="G149" s="88">
        <v>1</v>
      </c>
      <c r="H149" s="88" t="s">
        <v>8278</v>
      </c>
      <c r="I149">
        <v>1</v>
      </c>
      <c r="J149" t="s">
        <v>13801</v>
      </c>
      <c r="K149" t="s">
        <v>13808</v>
      </c>
      <c r="L149">
        <v>270107</v>
      </c>
      <c r="M149" t="s">
        <v>13588</v>
      </c>
      <c r="N149">
        <v>270107006</v>
      </c>
      <c r="O149" t="s">
        <v>13613</v>
      </c>
      <c r="P149">
        <v>0</v>
      </c>
      <c r="Q149">
        <v>868.90572357195992</v>
      </c>
      <c r="R149">
        <v>0</v>
      </c>
    </row>
    <row r="150" spans="1:18" x14ac:dyDescent="0.25">
      <c r="A150">
        <v>3</v>
      </c>
      <c r="B150">
        <v>3304</v>
      </c>
      <c r="C150" t="s">
        <v>765</v>
      </c>
      <c r="D150" t="s">
        <v>1132</v>
      </c>
      <c r="E150">
        <v>4</v>
      </c>
      <c r="F150" t="s">
        <v>13810</v>
      </c>
      <c r="G150" s="88">
        <v>1</v>
      </c>
      <c r="H150" s="88" t="s">
        <v>8278</v>
      </c>
      <c r="I150">
        <v>1</v>
      </c>
      <c r="J150" t="s">
        <v>13801</v>
      </c>
      <c r="K150" t="s">
        <v>13811</v>
      </c>
      <c r="L150">
        <v>270107</v>
      </c>
      <c r="M150" t="s">
        <v>13588</v>
      </c>
      <c r="N150">
        <v>270107006</v>
      </c>
      <c r="O150" t="s">
        <v>13613</v>
      </c>
      <c r="P150">
        <v>0</v>
      </c>
      <c r="Q150">
        <v>868.90572357195992</v>
      </c>
      <c r="R150">
        <v>0</v>
      </c>
    </row>
    <row r="151" spans="1:18" x14ac:dyDescent="0.25">
      <c r="A151">
        <v>3</v>
      </c>
      <c r="B151">
        <v>3304</v>
      </c>
      <c r="C151" t="s">
        <v>765</v>
      </c>
      <c r="D151" t="s">
        <v>1132</v>
      </c>
      <c r="E151">
        <v>7</v>
      </c>
      <c r="F151" t="s">
        <v>13813</v>
      </c>
      <c r="G151" s="88">
        <v>2</v>
      </c>
      <c r="H151" s="88" t="s">
        <v>13770</v>
      </c>
      <c r="I151">
        <v>3</v>
      </c>
      <c r="J151" t="s">
        <v>13814</v>
      </c>
      <c r="K151" t="s">
        <v>13815</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13800</v>
      </c>
      <c r="G152" s="88">
        <v>1</v>
      </c>
      <c r="H152" s="88" t="s">
        <v>8278</v>
      </c>
      <c r="I152">
        <v>1</v>
      </c>
      <c r="J152" t="s">
        <v>13801</v>
      </c>
      <c r="K152" t="s">
        <v>13802</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13800</v>
      </c>
      <c r="G153" s="88">
        <v>1</v>
      </c>
      <c r="H153" s="88" t="s">
        <v>8278</v>
      </c>
      <c r="I153">
        <v>1</v>
      </c>
      <c r="J153" t="s">
        <v>13801</v>
      </c>
      <c r="K153" t="s">
        <v>13803</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2</v>
      </c>
      <c r="F154" t="s">
        <v>13804</v>
      </c>
      <c r="G154" s="88">
        <v>2</v>
      </c>
      <c r="H154" s="88" t="s">
        <v>13770</v>
      </c>
      <c r="I154">
        <v>1</v>
      </c>
      <c r="J154" t="s">
        <v>13801</v>
      </c>
      <c r="K154" t="s">
        <v>13805</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2</v>
      </c>
      <c r="F155" t="s">
        <v>13804</v>
      </c>
      <c r="G155" s="88">
        <v>2</v>
      </c>
      <c r="H155" s="88" t="s">
        <v>13770</v>
      </c>
      <c r="I155">
        <v>1</v>
      </c>
      <c r="J155" t="s">
        <v>13801</v>
      </c>
      <c r="K155" t="s">
        <v>13806</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3</v>
      </c>
      <c r="F156" t="s">
        <v>13807</v>
      </c>
      <c r="G156" s="88">
        <v>1</v>
      </c>
      <c r="H156" s="88" t="s">
        <v>8278</v>
      </c>
      <c r="I156">
        <v>1</v>
      </c>
      <c r="J156" t="s">
        <v>13801</v>
      </c>
      <c r="K156" t="s">
        <v>13808</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3</v>
      </c>
      <c r="F157" t="s">
        <v>13807</v>
      </c>
      <c r="G157" s="88">
        <v>1</v>
      </c>
      <c r="H157" s="88" t="s">
        <v>8278</v>
      </c>
      <c r="I157">
        <v>1</v>
      </c>
      <c r="J157" t="s">
        <v>13801</v>
      </c>
      <c r="K157" t="s">
        <v>13809</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4</v>
      </c>
      <c r="F158" t="s">
        <v>13810</v>
      </c>
      <c r="G158" s="88">
        <v>1</v>
      </c>
      <c r="H158" s="88" t="s">
        <v>8278</v>
      </c>
      <c r="I158">
        <v>1</v>
      </c>
      <c r="J158" t="s">
        <v>13801</v>
      </c>
      <c r="K158" t="s">
        <v>13811</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4</v>
      </c>
      <c r="F159" t="s">
        <v>13810</v>
      </c>
      <c r="G159" s="88">
        <v>1</v>
      </c>
      <c r="H159" s="88" t="s">
        <v>8278</v>
      </c>
      <c r="I159">
        <v>1</v>
      </c>
      <c r="J159" t="s">
        <v>13801</v>
      </c>
      <c r="K159" t="s">
        <v>13812</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7</v>
      </c>
      <c r="F160" t="s">
        <v>13813</v>
      </c>
      <c r="G160" s="88">
        <v>2</v>
      </c>
      <c r="H160" s="88" t="s">
        <v>13770</v>
      </c>
      <c r="I160">
        <v>3</v>
      </c>
      <c r="J160" t="s">
        <v>13814</v>
      </c>
      <c r="K160" t="s">
        <v>13771</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7</v>
      </c>
      <c r="F161" t="s">
        <v>13813</v>
      </c>
      <c r="G161" s="88">
        <v>2</v>
      </c>
      <c r="H161" s="88" t="s">
        <v>13770</v>
      </c>
      <c r="I161">
        <v>3</v>
      </c>
      <c r="J161" t="s">
        <v>13814</v>
      </c>
      <c r="K161" t="s">
        <v>13815</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7</v>
      </c>
      <c r="F162" t="s">
        <v>13813</v>
      </c>
      <c r="G162" s="88">
        <v>2</v>
      </c>
      <c r="H162" s="88" t="s">
        <v>13770</v>
      </c>
      <c r="I162">
        <v>3</v>
      </c>
      <c r="J162" t="s">
        <v>13814</v>
      </c>
      <c r="K162" t="s">
        <v>13816</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13800</v>
      </c>
      <c r="G163" s="88">
        <v>1</v>
      </c>
      <c r="H163" s="88" t="s">
        <v>8278</v>
      </c>
      <c r="I163">
        <v>1</v>
      </c>
      <c r="J163" t="s">
        <v>13801</v>
      </c>
      <c r="K163" t="s">
        <v>13802</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13800</v>
      </c>
      <c r="G164" s="88">
        <v>1</v>
      </c>
      <c r="H164" s="88" t="s">
        <v>8278</v>
      </c>
      <c r="I164">
        <v>1</v>
      </c>
      <c r="J164" t="s">
        <v>13801</v>
      </c>
      <c r="K164" t="s">
        <v>13803</v>
      </c>
      <c r="L164">
        <v>270107</v>
      </c>
      <c r="M164" t="s">
        <v>13588</v>
      </c>
      <c r="N164">
        <v>270107006</v>
      </c>
      <c r="O164" t="s">
        <v>13613</v>
      </c>
      <c r="P164">
        <v>1295</v>
      </c>
      <c r="Q164">
        <v>959.08</v>
      </c>
      <c r="R164">
        <v>1834.4102564102564</v>
      </c>
    </row>
    <row r="165" spans="1:18" x14ac:dyDescent="0.25">
      <c r="A165">
        <v>4</v>
      </c>
      <c r="B165">
        <v>4102</v>
      </c>
      <c r="C165" t="s">
        <v>771</v>
      </c>
      <c r="D165" t="s">
        <v>771</v>
      </c>
      <c r="E165">
        <v>2</v>
      </c>
      <c r="F165" t="s">
        <v>13804</v>
      </c>
      <c r="G165" s="88">
        <v>2</v>
      </c>
      <c r="H165" s="88" t="s">
        <v>13770</v>
      </c>
      <c r="I165">
        <v>1</v>
      </c>
      <c r="J165" t="s">
        <v>13801</v>
      </c>
      <c r="K165" t="s">
        <v>13805</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2</v>
      </c>
      <c r="F166" t="s">
        <v>13804</v>
      </c>
      <c r="G166" s="88">
        <v>2</v>
      </c>
      <c r="H166" s="88" t="s">
        <v>13770</v>
      </c>
      <c r="I166">
        <v>1</v>
      </c>
      <c r="J166" t="s">
        <v>13801</v>
      </c>
      <c r="K166" t="s">
        <v>13806</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3</v>
      </c>
      <c r="F167" t="s">
        <v>13807</v>
      </c>
      <c r="G167" s="88">
        <v>1</v>
      </c>
      <c r="H167" s="88" t="s">
        <v>8278</v>
      </c>
      <c r="I167">
        <v>1</v>
      </c>
      <c r="J167" t="s">
        <v>13801</v>
      </c>
      <c r="K167" t="s">
        <v>13808</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3</v>
      </c>
      <c r="F168" t="s">
        <v>13807</v>
      </c>
      <c r="G168" s="88">
        <v>1</v>
      </c>
      <c r="H168" s="88" t="s">
        <v>8278</v>
      </c>
      <c r="I168">
        <v>1</v>
      </c>
      <c r="J168" t="s">
        <v>13801</v>
      </c>
      <c r="K168" t="s">
        <v>13809</v>
      </c>
      <c r="L168">
        <v>270107</v>
      </c>
      <c r="M168" t="s">
        <v>13588</v>
      </c>
      <c r="N168">
        <v>270107006</v>
      </c>
      <c r="O168" t="s">
        <v>13613</v>
      </c>
      <c r="P168">
        <v>319</v>
      </c>
      <c r="Q168">
        <v>959.08</v>
      </c>
      <c r="R168">
        <v>0</v>
      </c>
    </row>
    <row r="169" spans="1:18" x14ac:dyDescent="0.25">
      <c r="A169">
        <v>4</v>
      </c>
      <c r="B169">
        <v>4102</v>
      </c>
      <c r="C169" t="s">
        <v>771</v>
      </c>
      <c r="D169" t="s">
        <v>771</v>
      </c>
      <c r="E169">
        <v>4</v>
      </c>
      <c r="F169" t="s">
        <v>13810</v>
      </c>
      <c r="G169" s="88">
        <v>1</v>
      </c>
      <c r="H169" s="88" t="s">
        <v>8278</v>
      </c>
      <c r="I169">
        <v>1</v>
      </c>
      <c r="J169" t="s">
        <v>13801</v>
      </c>
      <c r="K169" t="s">
        <v>13811</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4</v>
      </c>
      <c r="F170" t="s">
        <v>13810</v>
      </c>
      <c r="G170" s="88">
        <v>1</v>
      </c>
      <c r="H170" s="88" t="s">
        <v>8278</v>
      </c>
      <c r="I170">
        <v>1</v>
      </c>
      <c r="J170" t="s">
        <v>13801</v>
      </c>
      <c r="K170" t="s">
        <v>13812</v>
      </c>
      <c r="L170">
        <v>270107</v>
      </c>
      <c r="M170" t="s">
        <v>13588</v>
      </c>
      <c r="N170">
        <v>270107006</v>
      </c>
      <c r="O170" t="s">
        <v>13613</v>
      </c>
      <c r="P170">
        <v>1295</v>
      </c>
      <c r="Q170">
        <v>959.08</v>
      </c>
      <c r="R170">
        <v>1834.4102564102564</v>
      </c>
    </row>
    <row r="171" spans="1:18" x14ac:dyDescent="0.25">
      <c r="A171">
        <v>4</v>
      </c>
      <c r="B171">
        <v>4102</v>
      </c>
      <c r="C171" t="s">
        <v>771</v>
      </c>
      <c r="D171" t="s">
        <v>771</v>
      </c>
      <c r="E171">
        <v>7</v>
      </c>
      <c r="F171" t="s">
        <v>13813</v>
      </c>
      <c r="G171" s="88">
        <v>2</v>
      </c>
      <c r="H171" s="88" t="s">
        <v>13770</v>
      </c>
      <c r="I171">
        <v>3</v>
      </c>
      <c r="J171" t="s">
        <v>13814</v>
      </c>
      <c r="K171" t="s">
        <v>13771</v>
      </c>
      <c r="L171">
        <v>270107</v>
      </c>
      <c r="M171" t="s">
        <v>13588</v>
      </c>
      <c r="N171">
        <v>270107005</v>
      </c>
      <c r="O171" t="s">
        <v>13608</v>
      </c>
      <c r="P171">
        <v>8242</v>
      </c>
      <c r="Q171">
        <v>26785.322815065821</v>
      </c>
      <c r="R171">
        <v>0</v>
      </c>
    </row>
    <row r="172" spans="1:18" x14ac:dyDescent="0.25">
      <c r="A172">
        <v>4</v>
      </c>
      <c r="B172">
        <v>4102</v>
      </c>
      <c r="C172" t="s">
        <v>771</v>
      </c>
      <c r="D172" t="s">
        <v>771</v>
      </c>
      <c r="E172">
        <v>7</v>
      </c>
      <c r="F172" t="s">
        <v>13813</v>
      </c>
      <c r="G172" s="88">
        <v>2</v>
      </c>
      <c r="H172" s="88" t="s">
        <v>13770</v>
      </c>
      <c r="I172">
        <v>3</v>
      </c>
      <c r="J172" t="s">
        <v>13814</v>
      </c>
      <c r="K172" t="s">
        <v>13815</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7</v>
      </c>
      <c r="F173" t="s">
        <v>13813</v>
      </c>
      <c r="G173" s="88">
        <v>2</v>
      </c>
      <c r="H173" s="88" t="s">
        <v>13770</v>
      </c>
      <c r="I173">
        <v>3</v>
      </c>
      <c r="J173" t="s">
        <v>13814</v>
      </c>
      <c r="K173" t="s">
        <v>13816</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13800</v>
      </c>
      <c r="G174" s="88">
        <v>1</v>
      </c>
      <c r="H174" s="88" t="s">
        <v>8278</v>
      </c>
      <c r="I174">
        <v>1</v>
      </c>
      <c r="J174" t="s">
        <v>13801</v>
      </c>
      <c r="K174" t="s">
        <v>13802</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13800</v>
      </c>
      <c r="G175" s="88">
        <v>1</v>
      </c>
      <c r="H175" s="88" t="s">
        <v>8278</v>
      </c>
      <c r="I175">
        <v>1</v>
      </c>
      <c r="J175" t="s">
        <v>13801</v>
      </c>
      <c r="K175" t="s">
        <v>13803</v>
      </c>
      <c r="L175">
        <v>270107</v>
      </c>
      <c r="M175" t="s">
        <v>13588</v>
      </c>
      <c r="N175">
        <v>270107006</v>
      </c>
      <c r="O175" t="s">
        <v>13613</v>
      </c>
      <c r="P175">
        <v>0</v>
      </c>
      <c r="Q175">
        <v>0</v>
      </c>
      <c r="R175">
        <v>480.66666666666669</v>
      </c>
    </row>
    <row r="176" spans="1:18" x14ac:dyDescent="0.25">
      <c r="A176">
        <v>4</v>
      </c>
      <c r="B176">
        <v>4103</v>
      </c>
      <c r="C176" t="s">
        <v>771</v>
      </c>
      <c r="D176" t="s">
        <v>1140</v>
      </c>
      <c r="E176">
        <v>2</v>
      </c>
      <c r="F176" t="s">
        <v>13804</v>
      </c>
      <c r="G176" s="88">
        <v>2</v>
      </c>
      <c r="H176" s="88" t="s">
        <v>13770</v>
      </c>
      <c r="I176">
        <v>1</v>
      </c>
      <c r="J176" t="s">
        <v>13801</v>
      </c>
      <c r="K176" t="s">
        <v>13805</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2</v>
      </c>
      <c r="F177" t="s">
        <v>13804</v>
      </c>
      <c r="G177" s="88">
        <v>2</v>
      </c>
      <c r="H177" s="88" t="s">
        <v>13770</v>
      </c>
      <c r="I177">
        <v>1</v>
      </c>
      <c r="J177" t="s">
        <v>13801</v>
      </c>
      <c r="K177" t="s">
        <v>13806</v>
      </c>
      <c r="L177">
        <v>270107</v>
      </c>
      <c r="M177" t="s">
        <v>13588</v>
      </c>
      <c r="N177">
        <v>270107006</v>
      </c>
      <c r="O177" t="s">
        <v>13613</v>
      </c>
      <c r="P177">
        <v>0</v>
      </c>
      <c r="Q177">
        <v>0</v>
      </c>
      <c r="R177">
        <v>1124.8288288288288</v>
      </c>
    </row>
    <row r="178" spans="1:18" x14ac:dyDescent="0.25">
      <c r="A178">
        <v>4</v>
      </c>
      <c r="B178">
        <v>4103</v>
      </c>
      <c r="C178" t="s">
        <v>771</v>
      </c>
      <c r="D178" t="s">
        <v>1140</v>
      </c>
      <c r="E178">
        <v>3</v>
      </c>
      <c r="F178" t="s">
        <v>13807</v>
      </c>
      <c r="G178" s="88">
        <v>1</v>
      </c>
      <c r="H178" s="88" t="s">
        <v>8278</v>
      </c>
      <c r="I178">
        <v>1</v>
      </c>
      <c r="J178" t="s">
        <v>13801</v>
      </c>
      <c r="K178" t="s">
        <v>13808</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4</v>
      </c>
      <c r="F179" t="s">
        <v>13810</v>
      </c>
      <c r="G179" s="88">
        <v>1</v>
      </c>
      <c r="H179" s="88" t="s">
        <v>8278</v>
      </c>
      <c r="I179">
        <v>1</v>
      </c>
      <c r="J179" t="s">
        <v>13801</v>
      </c>
      <c r="K179" t="s">
        <v>13811</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4</v>
      </c>
      <c r="F180" t="s">
        <v>13810</v>
      </c>
      <c r="G180" s="88">
        <v>1</v>
      </c>
      <c r="H180" s="88" t="s">
        <v>8278</v>
      </c>
      <c r="I180">
        <v>1</v>
      </c>
      <c r="J180" t="s">
        <v>13801</v>
      </c>
      <c r="K180" t="s">
        <v>13812</v>
      </c>
      <c r="L180">
        <v>270107</v>
      </c>
      <c r="M180" t="s">
        <v>13588</v>
      </c>
      <c r="N180">
        <v>270107006</v>
      </c>
      <c r="O180" t="s">
        <v>13613</v>
      </c>
      <c r="P180">
        <v>0</v>
      </c>
      <c r="Q180">
        <v>0</v>
      </c>
      <c r="R180">
        <v>480.66666666666669</v>
      </c>
    </row>
    <row r="181" spans="1:18" x14ac:dyDescent="0.25">
      <c r="A181">
        <v>4</v>
      </c>
      <c r="B181">
        <v>4103</v>
      </c>
      <c r="C181" t="s">
        <v>771</v>
      </c>
      <c r="D181" t="s">
        <v>1140</v>
      </c>
      <c r="E181">
        <v>7</v>
      </c>
      <c r="F181" t="s">
        <v>13813</v>
      </c>
      <c r="G181" s="88">
        <v>2</v>
      </c>
      <c r="H181" s="88" t="s">
        <v>13770</v>
      </c>
      <c r="I181">
        <v>3</v>
      </c>
      <c r="J181" t="s">
        <v>13814</v>
      </c>
      <c r="K181" t="s">
        <v>13771</v>
      </c>
      <c r="L181">
        <v>270107</v>
      </c>
      <c r="M181" t="s">
        <v>13588</v>
      </c>
      <c r="N181">
        <v>270107005</v>
      </c>
      <c r="O181" t="s">
        <v>13608</v>
      </c>
      <c r="P181">
        <v>0</v>
      </c>
      <c r="Q181">
        <v>2620.2382245708909</v>
      </c>
      <c r="R181">
        <v>0</v>
      </c>
    </row>
    <row r="182" spans="1:18" x14ac:dyDescent="0.25">
      <c r="A182">
        <v>4</v>
      </c>
      <c r="B182">
        <v>4103</v>
      </c>
      <c r="C182" t="s">
        <v>771</v>
      </c>
      <c r="D182" t="s">
        <v>1140</v>
      </c>
      <c r="E182">
        <v>7</v>
      </c>
      <c r="F182" t="s">
        <v>13813</v>
      </c>
      <c r="G182" s="88">
        <v>2</v>
      </c>
      <c r="H182" s="88" t="s">
        <v>13770</v>
      </c>
      <c r="I182">
        <v>3</v>
      </c>
      <c r="J182" t="s">
        <v>13814</v>
      </c>
      <c r="K182" t="s">
        <v>13815</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13800</v>
      </c>
      <c r="G183" s="88">
        <v>1</v>
      </c>
      <c r="H183" s="88" t="s">
        <v>8278</v>
      </c>
      <c r="I183">
        <v>1</v>
      </c>
      <c r="J183" t="s">
        <v>13801</v>
      </c>
      <c r="K183" t="s">
        <v>13802</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2</v>
      </c>
      <c r="F184" t="s">
        <v>13804</v>
      </c>
      <c r="G184" s="88">
        <v>2</v>
      </c>
      <c r="H184" s="88" t="s">
        <v>13770</v>
      </c>
      <c r="I184">
        <v>1</v>
      </c>
      <c r="J184" t="s">
        <v>13801</v>
      </c>
      <c r="K184" t="s">
        <v>13805</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2</v>
      </c>
      <c r="F185" t="s">
        <v>13804</v>
      </c>
      <c r="G185" s="88">
        <v>2</v>
      </c>
      <c r="H185" s="88" t="s">
        <v>13770</v>
      </c>
      <c r="I185">
        <v>1</v>
      </c>
      <c r="J185" t="s">
        <v>13801</v>
      </c>
      <c r="K185" t="s">
        <v>13806</v>
      </c>
      <c r="L185">
        <v>270107</v>
      </c>
      <c r="M185" t="s">
        <v>13588</v>
      </c>
      <c r="N185">
        <v>270107006</v>
      </c>
      <c r="O185" t="s">
        <v>13613</v>
      </c>
      <c r="P185">
        <v>0</v>
      </c>
      <c r="Q185">
        <v>0</v>
      </c>
      <c r="R185">
        <v>3412.3572789441378</v>
      </c>
    </row>
    <row r="186" spans="1:18" x14ac:dyDescent="0.25">
      <c r="A186">
        <v>4</v>
      </c>
      <c r="B186">
        <v>4106</v>
      </c>
      <c r="C186" t="s">
        <v>771</v>
      </c>
      <c r="D186" t="s">
        <v>1149</v>
      </c>
      <c r="E186">
        <v>3</v>
      </c>
      <c r="F186" t="s">
        <v>13807</v>
      </c>
      <c r="G186" s="88">
        <v>1</v>
      </c>
      <c r="H186" s="88" t="s">
        <v>8278</v>
      </c>
      <c r="I186">
        <v>1</v>
      </c>
      <c r="J186" t="s">
        <v>13801</v>
      </c>
      <c r="K186" t="s">
        <v>13808</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4</v>
      </c>
      <c r="F187" t="s">
        <v>13810</v>
      </c>
      <c r="G187" s="88">
        <v>1</v>
      </c>
      <c r="H187" s="88" t="s">
        <v>8278</v>
      </c>
      <c r="I187">
        <v>1</v>
      </c>
      <c r="J187" t="s">
        <v>13801</v>
      </c>
      <c r="K187" t="s">
        <v>13811</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7</v>
      </c>
      <c r="F188" t="s">
        <v>13813</v>
      </c>
      <c r="G188" s="88">
        <v>2</v>
      </c>
      <c r="H188" s="88" t="s">
        <v>13770</v>
      </c>
      <c r="I188">
        <v>3</v>
      </c>
      <c r="J188" t="s">
        <v>13814</v>
      </c>
      <c r="K188" t="s">
        <v>13771</v>
      </c>
      <c r="L188">
        <v>270107</v>
      </c>
      <c r="M188" t="s">
        <v>13588</v>
      </c>
      <c r="N188">
        <v>270107005</v>
      </c>
      <c r="O188" t="s">
        <v>13608</v>
      </c>
      <c r="P188">
        <v>0</v>
      </c>
      <c r="Q188">
        <v>1519.4152287903</v>
      </c>
      <c r="R188">
        <v>0</v>
      </c>
    </row>
    <row r="189" spans="1:18" x14ac:dyDescent="0.25">
      <c r="A189">
        <v>4</v>
      </c>
      <c r="B189">
        <v>4106</v>
      </c>
      <c r="C189" t="s">
        <v>771</v>
      </c>
      <c r="D189" t="s">
        <v>1149</v>
      </c>
      <c r="E189">
        <v>7</v>
      </c>
      <c r="F189" t="s">
        <v>13813</v>
      </c>
      <c r="G189" s="88">
        <v>2</v>
      </c>
      <c r="H189" s="88" t="s">
        <v>13770</v>
      </c>
      <c r="I189">
        <v>3</v>
      </c>
      <c r="J189" t="s">
        <v>13814</v>
      </c>
      <c r="K189" t="s">
        <v>13815</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7</v>
      </c>
      <c r="F190" t="s">
        <v>13813</v>
      </c>
      <c r="G190" s="88">
        <v>2</v>
      </c>
      <c r="H190" s="88" t="s">
        <v>13770</v>
      </c>
      <c r="I190">
        <v>3</v>
      </c>
      <c r="J190" t="s">
        <v>13814</v>
      </c>
      <c r="K190" t="s">
        <v>13816</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13800</v>
      </c>
      <c r="G191" s="88">
        <v>1</v>
      </c>
      <c r="H191" s="88" t="s">
        <v>8278</v>
      </c>
      <c r="I191">
        <v>1</v>
      </c>
      <c r="J191" t="s">
        <v>13801</v>
      </c>
      <c r="K191" t="s">
        <v>13802</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13800</v>
      </c>
      <c r="G192" s="88">
        <v>1</v>
      </c>
      <c r="H192" s="88" t="s">
        <v>8278</v>
      </c>
      <c r="I192">
        <v>1</v>
      </c>
      <c r="J192" t="s">
        <v>13801</v>
      </c>
      <c r="K192" t="s">
        <v>13803</v>
      </c>
      <c r="L192">
        <v>270107</v>
      </c>
      <c r="M192" t="s">
        <v>13588</v>
      </c>
      <c r="N192">
        <v>270107006</v>
      </c>
      <c r="O192" t="s">
        <v>13613</v>
      </c>
      <c r="P192">
        <v>0</v>
      </c>
      <c r="Q192">
        <v>479.54</v>
      </c>
      <c r="R192">
        <v>0</v>
      </c>
    </row>
    <row r="193" spans="1:18" x14ac:dyDescent="0.25">
      <c r="A193">
        <v>4</v>
      </c>
      <c r="B193">
        <v>4201</v>
      </c>
      <c r="C193" t="s">
        <v>771</v>
      </c>
      <c r="D193" t="s">
        <v>1152</v>
      </c>
      <c r="E193">
        <v>2</v>
      </c>
      <c r="F193" t="s">
        <v>13804</v>
      </c>
      <c r="G193" s="88">
        <v>2</v>
      </c>
      <c r="H193" s="88" t="s">
        <v>13770</v>
      </c>
      <c r="I193">
        <v>1</v>
      </c>
      <c r="J193" t="s">
        <v>13801</v>
      </c>
      <c r="K193" t="s">
        <v>13805</v>
      </c>
      <c r="L193">
        <v>270107</v>
      </c>
      <c r="M193" t="s">
        <v>13588</v>
      </c>
      <c r="N193">
        <v>270107006</v>
      </c>
      <c r="O193" t="s">
        <v>13613</v>
      </c>
      <c r="P193">
        <v>0</v>
      </c>
      <c r="Q193">
        <v>10436.311331074399</v>
      </c>
      <c r="R193">
        <v>0</v>
      </c>
    </row>
    <row r="194" spans="1:18" x14ac:dyDescent="0.25">
      <c r="A194">
        <v>4</v>
      </c>
      <c r="B194">
        <v>4201</v>
      </c>
      <c r="C194" t="s">
        <v>771</v>
      </c>
      <c r="D194" t="s">
        <v>1152</v>
      </c>
      <c r="E194">
        <v>2</v>
      </c>
      <c r="F194" t="s">
        <v>13804</v>
      </c>
      <c r="G194" s="88">
        <v>2</v>
      </c>
      <c r="H194" s="88" t="s">
        <v>13770</v>
      </c>
      <c r="I194">
        <v>1</v>
      </c>
      <c r="J194" t="s">
        <v>13801</v>
      </c>
      <c r="K194" t="s">
        <v>13806</v>
      </c>
      <c r="L194">
        <v>270107</v>
      </c>
      <c r="M194" t="s">
        <v>13588</v>
      </c>
      <c r="N194">
        <v>270107006</v>
      </c>
      <c r="O194" t="s">
        <v>13613</v>
      </c>
      <c r="P194">
        <v>0</v>
      </c>
      <c r="Q194">
        <v>479.54</v>
      </c>
      <c r="R194">
        <v>0</v>
      </c>
    </row>
    <row r="195" spans="1:18" x14ac:dyDescent="0.25">
      <c r="A195">
        <v>4</v>
      </c>
      <c r="B195">
        <v>4201</v>
      </c>
      <c r="C195" t="s">
        <v>771</v>
      </c>
      <c r="D195" t="s">
        <v>1152</v>
      </c>
      <c r="E195">
        <v>3</v>
      </c>
      <c r="F195" t="s">
        <v>13807</v>
      </c>
      <c r="G195" s="88">
        <v>1</v>
      </c>
      <c r="H195" s="88" t="s">
        <v>8278</v>
      </c>
      <c r="I195">
        <v>1</v>
      </c>
      <c r="J195" t="s">
        <v>13801</v>
      </c>
      <c r="K195" t="s">
        <v>13808</v>
      </c>
      <c r="L195">
        <v>270107</v>
      </c>
      <c r="M195" t="s">
        <v>13588</v>
      </c>
      <c r="N195">
        <v>270107006</v>
      </c>
      <c r="O195" t="s">
        <v>13613</v>
      </c>
      <c r="P195">
        <v>0</v>
      </c>
      <c r="Q195">
        <v>10915.8513310744</v>
      </c>
      <c r="R195">
        <v>0</v>
      </c>
    </row>
    <row r="196" spans="1:18" x14ac:dyDescent="0.25">
      <c r="A196">
        <v>4</v>
      </c>
      <c r="B196">
        <v>4201</v>
      </c>
      <c r="C196" t="s">
        <v>771</v>
      </c>
      <c r="D196" t="s">
        <v>1152</v>
      </c>
      <c r="E196">
        <v>4</v>
      </c>
      <c r="F196" t="s">
        <v>13810</v>
      </c>
      <c r="G196" s="88">
        <v>1</v>
      </c>
      <c r="H196" s="88" t="s">
        <v>8278</v>
      </c>
      <c r="I196">
        <v>1</v>
      </c>
      <c r="J196" t="s">
        <v>13801</v>
      </c>
      <c r="K196" t="s">
        <v>13811</v>
      </c>
      <c r="L196">
        <v>270107</v>
      </c>
      <c r="M196" t="s">
        <v>13588</v>
      </c>
      <c r="N196">
        <v>270107006</v>
      </c>
      <c r="O196" t="s">
        <v>13613</v>
      </c>
      <c r="P196">
        <v>0</v>
      </c>
      <c r="Q196">
        <v>10436.311331074399</v>
      </c>
      <c r="R196">
        <v>0</v>
      </c>
    </row>
    <row r="197" spans="1:18" x14ac:dyDescent="0.25">
      <c r="A197">
        <v>4</v>
      </c>
      <c r="B197">
        <v>4201</v>
      </c>
      <c r="C197" t="s">
        <v>771</v>
      </c>
      <c r="D197" t="s">
        <v>1152</v>
      </c>
      <c r="E197">
        <v>4</v>
      </c>
      <c r="F197" t="s">
        <v>13810</v>
      </c>
      <c r="G197" s="88">
        <v>1</v>
      </c>
      <c r="H197" s="88" t="s">
        <v>8278</v>
      </c>
      <c r="I197">
        <v>1</v>
      </c>
      <c r="J197" t="s">
        <v>13801</v>
      </c>
      <c r="K197" t="s">
        <v>13812</v>
      </c>
      <c r="L197">
        <v>270107</v>
      </c>
      <c r="M197" t="s">
        <v>13588</v>
      </c>
      <c r="N197">
        <v>270107006</v>
      </c>
      <c r="O197" t="s">
        <v>13613</v>
      </c>
      <c r="P197">
        <v>0</v>
      </c>
      <c r="Q197">
        <v>479.54</v>
      </c>
      <c r="R197">
        <v>0</v>
      </c>
    </row>
    <row r="198" spans="1:18" x14ac:dyDescent="0.25">
      <c r="A198">
        <v>4</v>
      </c>
      <c r="B198">
        <v>4201</v>
      </c>
      <c r="C198" t="s">
        <v>771</v>
      </c>
      <c r="D198" t="s">
        <v>1152</v>
      </c>
      <c r="E198">
        <v>7</v>
      </c>
      <c r="F198" t="s">
        <v>13813</v>
      </c>
      <c r="G198" s="88">
        <v>2</v>
      </c>
      <c r="H198" s="88" t="s">
        <v>13770</v>
      </c>
      <c r="I198">
        <v>3</v>
      </c>
      <c r="J198" t="s">
        <v>13814</v>
      </c>
      <c r="K198" t="s">
        <v>13771</v>
      </c>
      <c r="L198">
        <v>270107</v>
      </c>
      <c r="M198" t="s">
        <v>13588</v>
      </c>
      <c r="N198">
        <v>270107005</v>
      </c>
      <c r="O198" t="s">
        <v>13608</v>
      </c>
      <c r="P198">
        <v>0</v>
      </c>
      <c r="Q198">
        <v>5031.5119738174262</v>
      </c>
      <c r="R198">
        <v>0</v>
      </c>
    </row>
    <row r="199" spans="1:18" x14ac:dyDescent="0.25">
      <c r="A199">
        <v>4</v>
      </c>
      <c r="B199">
        <v>4201</v>
      </c>
      <c r="C199" t="s">
        <v>771</v>
      </c>
      <c r="D199" t="s">
        <v>1152</v>
      </c>
      <c r="E199">
        <v>7</v>
      </c>
      <c r="F199" t="s">
        <v>13813</v>
      </c>
      <c r="G199" s="88">
        <v>2</v>
      </c>
      <c r="H199" s="88" t="s">
        <v>13770</v>
      </c>
      <c r="I199">
        <v>3</v>
      </c>
      <c r="J199" t="s">
        <v>13814</v>
      </c>
      <c r="K199" t="s">
        <v>13815</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13800</v>
      </c>
      <c r="G200" s="88">
        <v>1</v>
      </c>
      <c r="H200" s="88" t="s">
        <v>8278</v>
      </c>
      <c r="I200">
        <v>1</v>
      </c>
      <c r="J200" t="s">
        <v>13801</v>
      </c>
      <c r="K200" t="s">
        <v>13802</v>
      </c>
      <c r="L200">
        <v>270107</v>
      </c>
      <c r="M200" t="s">
        <v>13588</v>
      </c>
      <c r="N200">
        <v>270107006</v>
      </c>
      <c r="O200" t="s">
        <v>13613</v>
      </c>
      <c r="P200">
        <v>0</v>
      </c>
      <c r="Q200">
        <v>1796.264466019418</v>
      </c>
      <c r="R200">
        <v>0</v>
      </c>
    </row>
    <row r="201" spans="1:18" x14ac:dyDescent="0.25">
      <c r="A201">
        <v>4</v>
      </c>
      <c r="B201">
        <v>4202</v>
      </c>
      <c r="C201" t="s">
        <v>771</v>
      </c>
      <c r="D201" t="s">
        <v>1155</v>
      </c>
      <c r="E201">
        <v>2</v>
      </c>
      <c r="F201" t="s">
        <v>13804</v>
      </c>
      <c r="G201" s="88">
        <v>2</v>
      </c>
      <c r="H201" s="88" t="s">
        <v>13770</v>
      </c>
      <c r="I201">
        <v>1</v>
      </c>
      <c r="J201" t="s">
        <v>13801</v>
      </c>
      <c r="K201" t="s">
        <v>13805</v>
      </c>
      <c r="L201">
        <v>270107</v>
      </c>
      <c r="M201" t="s">
        <v>13588</v>
      </c>
      <c r="N201">
        <v>270107006</v>
      </c>
      <c r="O201" t="s">
        <v>13613</v>
      </c>
      <c r="P201">
        <v>0</v>
      </c>
      <c r="Q201">
        <v>1796.264466019418</v>
      </c>
      <c r="R201">
        <v>0</v>
      </c>
    </row>
    <row r="202" spans="1:18" x14ac:dyDescent="0.25">
      <c r="A202">
        <v>4</v>
      </c>
      <c r="B202">
        <v>4202</v>
      </c>
      <c r="C202" t="s">
        <v>771</v>
      </c>
      <c r="D202" t="s">
        <v>1155</v>
      </c>
      <c r="E202">
        <v>3</v>
      </c>
      <c r="F202" t="s">
        <v>13807</v>
      </c>
      <c r="G202" s="88">
        <v>1</v>
      </c>
      <c r="H202" s="88" t="s">
        <v>8278</v>
      </c>
      <c r="I202">
        <v>1</v>
      </c>
      <c r="J202" t="s">
        <v>13801</v>
      </c>
      <c r="K202" t="s">
        <v>13808</v>
      </c>
      <c r="L202">
        <v>270107</v>
      </c>
      <c r="M202" t="s">
        <v>13588</v>
      </c>
      <c r="N202">
        <v>270107006</v>
      </c>
      <c r="O202" t="s">
        <v>13613</v>
      </c>
      <c r="P202">
        <v>0</v>
      </c>
      <c r="Q202">
        <v>1796.264466019418</v>
      </c>
      <c r="R202">
        <v>0</v>
      </c>
    </row>
    <row r="203" spans="1:18" x14ac:dyDescent="0.25">
      <c r="A203">
        <v>4</v>
      </c>
      <c r="B203">
        <v>4202</v>
      </c>
      <c r="C203" t="s">
        <v>771</v>
      </c>
      <c r="D203" t="s">
        <v>1155</v>
      </c>
      <c r="E203">
        <v>4</v>
      </c>
      <c r="F203" t="s">
        <v>13810</v>
      </c>
      <c r="G203" s="88">
        <v>1</v>
      </c>
      <c r="H203" s="88" t="s">
        <v>8278</v>
      </c>
      <c r="I203">
        <v>1</v>
      </c>
      <c r="J203" t="s">
        <v>13801</v>
      </c>
      <c r="K203" t="s">
        <v>13811</v>
      </c>
      <c r="L203">
        <v>270107</v>
      </c>
      <c r="M203" t="s">
        <v>13588</v>
      </c>
      <c r="N203">
        <v>270107006</v>
      </c>
      <c r="O203" t="s">
        <v>13613</v>
      </c>
      <c r="P203">
        <v>0</v>
      </c>
      <c r="Q203">
        <v>1796.264466019418</v>
      </c>
      <c r="R203">
        <v>0</v>
      </c>
    </row>
    <row r="204" spans="1:18" x14ac:dyDescent="0.25">
      <c r="A204">
        <v>4</v>
      </c>
      <c r="B204">
        <v>4202</v>
      </c>
      <c r="C204" t="s">
        <v>771</v>
      </c>
      <c r="D204" t="s">
        <v>1155</v>
      </c>
      <c r="E204">
        <v>7</v>
      </c>
      <c r="F204" t="s">
        <v>13813</v>
      </c>
      <c r="G204" s="88">
        <v>2</v>
      </c>
      <c r="H204" s="88" t="s">
        <v>13770</v>
      </c>
      <c r="I204">
        <v>3</v>
      </c>
      <c r="J204" t="s">
        <v>13814</v>
      </c>
      <c r="K204" t="s">
        <v>13771</v>
      </c>
      <c r="L204">
        <v>270107</v>
      </c>
      <c r="M204" t="s">
        <v>13588</v>
      </c>
      <c r="N204">
        <v>270107005</v>
      </c>
      <c r="O204" t="s">
        <v>13608</v>
      </c>
      <c r="P204">
        <v>0</v>
      </c>
      <c r="Q204">
        <v>479.54</v>
      </c>
      <c r="R204">
        <v>0</v>
      </c>
    </row>
    <row r="205" spans="1:18" x14ac:dyDescent="0.25">
      <c r="A205">
        <v>4</v>
      </c>
      <c r="B205">
        <v>4202</v>
      </c>
      <c r="C205" t="s">
        <v>771</v>
      </c>
      <c r="D205" t="s">
        <v>1155</v>
      </c>
      <c r="E205">
        <v>7</v>
      </c>
      <c r="F205" t="s">
        <v>13813</v>
      </c>
      <c r="G205" s="88">
        <v>2</v>
      </c>
      <c r="H205" s="88" t="s">
        <v>13770</v>
      </c>
      <c r="I205">
        <v>3</v>
      </c>
      <c r="J205" t="s">
        <v>13814</v>
      </c>
      <c r="K205" t="s">
        <v>13815</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13800</v>
      </c>
      <c r="G206" s="88">
        <v>1</v>
      </c>
      <c r="H206" s="88" t="s">
        <v>8278</v>
      </c>
      <c r="I206">
        <v>1</v>
      </c>
      <c r="J206" t="s">
        <v>13801</v>
      </c>
      <c r="K206" t="s">
        <v>13802</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13800</v>
      </c>
      <c r="G207" s="88">
        <v>1</v>
      </c>
      <c r="H207" s="88" t="s">
        <v>8278</v>
      </c>
      <c r="I207">
        <v>1</v>
      </c>
      <c r="J207" t="s">
        <v>13801</v>
      </c>
      <c r="K207" t="s">
        <v>13803</v>
      </c>
      <c r="L207">
        <v>270107</v>
      </c>
      <c r="M207" t="s">
        <v>13588</v>
      </c>
      <c r="N207">
        <v>270107006</v>
      </c>
      <c r="O207" t="s">
        <v>13613</v>
      </c>
      <c r="P207">
        <v>0</v>
      </c>
      <c r="Q207">
        <v>2620.1428571428601</v>
      </c>
      <c r="R207">
        <v>0</v>
      </c>
    </row>
    <row r="208" spans="1:18" x14ac:dyDescent="0.25">
      <c r="A208">
        <v>4</v>
      </c>
      <c r="B208">
        <v>4203</v>
      </c>
      <c r="C208" t="s">
        <v>771</v>
      </c>
      <c r="D208" t="s">
        <v>1158</v>
      </c>
      <c r="E208">
        <v>2</v>
      </c>
      <c r="F208" t="s">
        <v>13804</v>
      </c>
      <c r="G208" s="88">
        <v>2</v>
      </c>
      <c r="H208" s="88" t="s">
        <v>13770</v>
      </c>
      <c r="I208">
        <v>1</v>
      </c>
      <c r="J208" t="s">
        <v>13801</v>
      </c>
      <c r="K208" t="s">
        <v>13805</v>
      </c>
      <c r="L208">
        <v>270107</v>
      </c>
      <c r="M208" t="s">
        <v>13588</v>
      </c>
      <c r="N208">
        <v>270107006</v>
      </c>
      <c r="O208" t="s">
        <v>13613</v>
      </c>
      <c r="P208">
        <v>0</v>
      </c>
      <c r="Q208">
        <v>15506.126504561764</v>
      </c>
      <c r="R208">
        <v>0</v>
      </c>
    </row>
    <row r="209" spans="1:18" x14ac:dyDescent="0.25">
      <c r="A209">
        <v>4</v>
      </c>
      <c r="B209">
        <v>4203</v>
      </c>
      <c r="C209" t="s">
        <v>771</v>
      </c>
      <c r="D209" t="s">
        <v>1158</v>
      </c>
      <c r="E209">
        <v>2</v>
      </c>
      <c r="F209" t="s">
        <v>13804</v>
      </c>
      <c r="G209" s="88">
        <v>2</v>
      </c>
      <c r="H209" s="88" t="s">
        <v>13770</v>
      </c>
      <c r="I209">
        <v>1</v>
      </c>
      <c r="J209" t="s">
        <v>13801</v>
      </c>
      <c r="K209" t="s">
        <v>13806</v>
      </c>
      <c r="L209">
        <v>270107</v>
      </c>
      <c r="M209" t="s">
        <v>13588</v>
      </c>
      <c r="N209">
        <v>270107006</v>
      </c>
      <c r="O209" t="s">
        <v>13613</v>
      </c>
      <c r="P209">
        <v>0</v>
      </c>
      <c r="Q209">
        <v>2620.1428571428601</v>
      </c>
      <c r="R209">
        <v>0</v>
      </c>
    </row>
    <row r="210" spans="1:18" x14ac:dyDescent="0.25">
      <c r="A210">
        <v>4</v>
      </c>
      <c r="B210">
        <v>4203</v>
      </c>
      <c r="C210" t="s">
        <v>771</v>
      </c>
      <c r="D210" t="s">
        <v>1158</v>
      </c>
      <c r="E210">
        <v>3</v>
      </c>
      <c r="F210" t="s">
        <v>13807</v>
      </c>
      <c r="G210" s="88">
        <v>1</v>
      </c>
      <c r="H210" s="88" t="s">
        <v>8278</v>
      </c>
      <c r="I210">
        <v>1</v>
      </c>
      <c r="J210" t="s">
        <v>13801</v>
      </c>
      <c r="K210" t="s">
        <v>13808</v>
      </c>
      <c r="L210">
        <v>270107</v>
      </c>
      <c r="M210" t="s">
        <v>13588</v>
      </c>
      <c r="N210">
        <v>270107006</v>
      </c>
      <c r="O210" t="s">
        <v>13613</v>
      </c>
      <c r="P210">
        <v>0</v>
      </c>
      <c r="Q210">
        <v>18126.269361704624</v>
      </c>
      <c r="R210">
        <v>0</v>
      </c>
    </row>
    <row r="211" spans="1:18" x14ac:dyDescent="0.25">
      <c r="A211">
        <v>4</v>
      </c>
      <c r="B211">
        <v>4203</v>
      </c>
      <c r="C211" t="s">
        <v>771</v>
      </c>
      <c r="D211" t="s">
        <v>1158</v>
      </c>
      <c r="E211">
        <v>4</v>
      </c>
      <c r="F211" t="s">
        <v>13810</v>
      </c>
      <c r="G211" s="88">
        <v>1</v>
      </c>
      <c r="H211" s="88" t="s">
        <v>8278</v>
      </c>
      <c r="I211">
        <v>1</v>
      </c>
      <c r="J211" t="s">
        <v>13801</v>
      </c>
      <c r="K211" t="s">
        <v>13811</v>
      </c>
      <c r="L211">
        <v>270107</v>
      </c>
      <c r="M211" t="s">
        <v>13588</v>
      </c>
      <c r="N211">
        <v>270107006</v>
      </c>
      <c r="O211" t="s">
        <v>13613</v>
      </c>
      <c r="P211">
        <v>0</v>
      </c>
      <c r="Q211">
        <v>15506.126504561764</v>
      </c>
      <c r="R211">
        <v>0</v>
      </c>
    </row>
    <row r="212" spans="1:18" x14ac:dyDescent="0.25">
      <c r="A212">
        <v>4</v>
      </c>
      <c r="B212">
        <v>4203</v>
      </c>
      <c r="C212" t="s">
        <v>771</v>
      </c>
      <c r="D212" t="s">
        <v>1158</v>
      </c>
      <c r="E212">
        <v>4</v>
      </c>
      <c r="F212" t="s">
        <v>13810</v>
      </c>
      <c r="G212" s="88">
        <v>1</v>
      </c>
      <c r="H212" s="88" t="s">
        <v>8278</v>
      </c>
      <c r="I212">
        <v>1</v>
      </c>
      <c r="J212" t="s">
        <v>13801</v>
      </c>
      <c r="K212" t="s">
        <v>13812</v>
      </c>
      <c r="L212">
        <v>270107</v>
      </c>
      <c r="M212" t="s">
        <v>13588</v>
      </c>
      <c r="N212">
        <v>270107006</v>
      </c>
      <c r="O212" t="s">
        <v>13613</v>
      </c>
      <c r="P212">
        <v>0</v>
      </c>
      <c r="Q212">
        <v>2620.1428571428601</v>
      </c>
      <c r="R212">
        <v>0</v>
      </c>
    </row>
    <row r="213" spans="1:18" x14ac:dyDescent="0.25">
      <c r="A213">
        <v>4</v>
      </c>
      <c r="B213">
        <v>4203</v>
      </c>
      <c r="C213" t="s">
        <v>771</v>
      </c>
      <c r="D213" t="s">
        <v>1158</v>
      </c>
      <c r="E213">
        <v>7</v>
      </c>
      <c r="F213" t="s">
        <v>13813</v>
      </c>
      <c r="G213" s="88">
        <v>2</v>
      </c>
      <c r="H213" s="88" t="s">
        <v>13770</v>
      </c>
      <c r="I213">
        <v>3</v>
      </c>
      <c r="J213" t="s">
        <v>13814</v>
      </c>
      <c r="K213" t="s">
        <v>13771</v>
      </c>
      <c r="L213">
        <v>270107</v>
      </c>
      <c r="M213" t="s">
        <v>13588</v>
      </c>
      <c r="N213">
        <v>270107005</v>
      </c>
      <c r="O213" t="s">
        <v>13608</v>
      </c>
      <c r="P213">
        <v>0</v>
      </c>
      <c r="Q213">
        <v>8822.7017891816959</v>
      </c>
      <c r="R213">
        <v>0</v>
      </c>
    </row>
    <row r="214" spans="1:18" x14ac:dyDescent="0.25">
      <c r="A214">
        <v>4</v>
      </c>
      <c r="B214">
        <v>4203</v>
      </c>
      <c r="C214" t="s">
        <v>771</v>
      </c>
      <c r="D214" t="s">
        <v>1158</v>
      </c>
      <c r="E214">
        <v>7</v>
      </c>
      <c r="F214" t="s">
        <v>13813</v>
      </c>
      <c r="G214" s="88">
        <v>2</v>
      </c>
      <c r="H214" s="88" t="s">
        <v>13770</v>
      </c>
      <c r="I214">
        <v>3</v>
      </c>
      <c r="J214" t="s">
        <v>13814</v>
      </c>
      <c r="K214" t="s">
        <v>13815</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13800</v>
      </c>
      <c r="G215" s="88">
        <v>1</v>
      </c>
      <c r="H215" s="88" t="s">
        <v>8278</v>
      </c>
      <c r="I215">
        <v>1</v>
      </c>
      <c r="J215" t="s">
        <v>13801</v>
      </c>
      <c r="K215" t="s">
        <v>13802</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13800</v>
      </c>
      <c r="G216" s="88">
        <v>1</v>
      </c>
      <c r="H216" s="88" t="s">
        <v>8278</v>
      </c>
      <c r="I216">
        <v>1</v>
      </c>
      <c r="J216" t="s">
        <v>13801</v>
      </c>
      <c r="K216" t="s">
        <v>13803</v>
      </c>
      <c r="L216">
        <v>270107</v>
      </c>
      <c r="M216" t="s">
        <v>13588</v>
      </c>
      <c r="N216">
        <v>270107006</v>
      </c>
      <c r="O216" t="s">
        <v>13613</v>
      </c>
      <c r="P216">
        <v>969</v>
      </c>
      <c r="Q216">
        <v>479.54</v>
      </c>
      <c r="R216">
        <v>2499.4935897435898</v>
      </c>
    </row>
    <row r="217" spans="1:18" x14ac:dyDescent="0.25">
      <c r="A217">
        <v>4</v>
      </c>
      <c r="B217">
        <v>4301</v>
      </c>
      <c r="C217" t="s">
        <v>771</v>
      </c>
      <c r="D217" t="s">
        <v>1164</v>
      </c>
      <c r="E217">
        <v>2</v>
      </c>
      <c r="F217" t="s">
        <v>13804</v>
      </c>
      <c r="G217" s="88">
        <v>2</v>
      </c>
      <c r="H217" s="88" t="s">
        <v>13770</v>
      </c>
      <c r="I217">
        <v>1</v>
      </c>
      <c r="J217" t="s">
        <v>13801</v>
      </c>
      <c r="K217" t="s">
        <v>13805</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2</v>
      </c>
      <c r="F218" t="s">
        <v>13804</v>
      </c>
      <c r="G218" s="88">
        <v>2</v>
      </c>
      <c r="H218" s="88" t="s">
        <v>13770</v>
      </c>
      <c r="I218">
        <v>1</v>
      </c>
      <c r="J218" t="s">
        <v>13801</v>
      </c>
      <c r="K218" t="s">
        <v>13806</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3</v>
      </c>
      <c r="F219" t="s">
        <v>13807</v>
      </c>
      <c r="G219" s="88">
        <v>1</v>
      </c>
      <c r="H219" s="88" t="s">
        <v>8278</v>
      </c>
      <c r="I219">
        <v>1</v>
      </c>
      <c r="J219" t="s">
        <v>13801</v>
      </c>
      <c r="K219" t="s">
        <v>13808</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3</v>
      </c>
      <c r="F220" t="s">
        <v>13807</v>
      </c>
      <c r="G220" s="88">
        <v>1</v>
      </c>
      <c r="H220" s="88" t="s">
        <v>8278</v>
      </c>
      <c r="I220">
        <v>1</v>
      </c>
      <c r="J220" t="s">
        <v>13801</v>
      </c>
      <c r="K220" t="s">
        <v>13809</v>
      </c>
      <c r="L220">
        <v>270107</v>
      </c>
      <c r="M220" t="s">
        <v>13588</v>
      </c>
      <c r="N220">
        <v>270107006</v>
      </c>
      <c r="O220" t="s">
        <v>13613</v>
      </c>
      <c r="P220">
        <v>489</v>
      </c>
      <c r="Q220">
        <v>0</v>
      </c>
      <c r="R220">
        <v>2499.4935897435898</v>
      </c>
    </row>
    <row r="221" spans="1:18" x14ac:dyDescent="0.25">
      <c r="A221">
        <v>4</v>
      </c>
      <c r="B221">
        <v>4301</v>
      </c>
      <c r="C221" t="s">
        <v>771</v>
      </c>
      <c r="D221" t="s">
        <v>1164</v>
      </c>
      <c r="E221">
        <v>4</v>
      </c>
      <c r="F221" t="s">
        <v>13810</v>
      </c>
      <c r="G221" s="88">
        <v>1</v>
      </c>
      <c r="H221" s="88" t="s">
        <v>8278</v>
      </c>
      <c r="I221">
        <v>1</v>
      </c>
      <c r="J221" t="s">
        <v>13801</v>
      </c>
      <c r="K221" t="s">
        <v>13811</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4</v>
      </c>
      <c r="F222" t="s">
        <v>13810</v>
      </c>
      <c r="G222" s="88">
        <v>1</v>
      </c>
      <c r="H222" s="88" t="s">
        <v>8278</v>
      </c>
      <c r="I222">
        <v>1</v>
      </c>
      <c r="J222" t="s">
        <v>13801</v>
      </c>
      <c r="K222" t="s">
        <v>13812</v>
      </c>
      <c r="L222">
        <v>270107</v>
      </c>
      <c r="M222" t="s">
        <v>13588</v>
      </c>
      <c r="N222">
        <v>270107006</v>
      </c>
      <c r="O222" t="s">
        <v>13613</v>
      </c>
      <c r="P222">
        <v>882</v>
      </c>
      <c r="Q222">
        <v>479.54</v>
      </c>
      <c r="R222">
        <v>2018.8269230769231</v>
      </c>
    </row>
    <row r="223" spans="1:18" x14ac:dyDescent="0.25">
      <c r="A223">
        <v>4</v>
      </c>
      <c r="B223">
        <v>4301</v>
      </c>
      <c r="C223" t="s">
        <v>771</v>
      </c>
      <c r="D223" t="s">
        <v>1164</v>
      </c>
      <c r="E223">
        <v>7</v>
      </c>
      <c r="F223" t="s">
        <v>13813</v>
      </c>
      <c r="G223" s="88">
        <v>2</v>
      </c>
      <c r="H223" s="88" t="s">
        <v>13770</v>
      </c>
      <c r="I223">
        <v>3</v>
      </c>
      <c r="J223" t="s">
        <v>13814</v>
      </c>
      <c r="K223" t="s">
        <v>13771</v>
      </c>
      <c r="L223">
        <v>270107</v>
      </c>
      <c r="M223" t="s">
        <v>13588</v>
      </c>
      <c r="N223">
        <v>270107005</v>
      </c>
      <c r="O223" t="s">
        <v>13608</v>
      </c>
      <c r="P223">
        <v>7354</v>
      </c>
      <c r="Q223">
        <v>11486.231622629142</v>
      </c>
      <c r="R223">
        <v>0</v>
      </c>
    </row>
    <row r="224" spans="1:18" x14ac:dyDescent="0.25">
      <c r="A224">
        <v>4</v>
      </c>
      <c r="B224">
        <v>4301</v>
      </c>
      <c r="C224" t="s">
        <v>771</v>
      </c>
      <c r="D224" t="s">
        <v>1164</v>
      </c>
      <c r="E224">
        <v>7</v>
      </c>
      <c r="F224" t="s">
        <v>13813</v>
      </c>
      <c r="G224" s="88">
        <v>2</v>
      </c>
      <c r="H224" s="88" t="s">
        <v>13770</v>
      </c>
      <c r="I224">
        <v>3</v>
      </c>
      <c r="J224" t="s">
        <v>13814</v>
      </c>
      <c r="K224" t="s">
        <v>13815</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7</v>
      </c>
      <c r="F225" t="s">
        <v>13813</v>
      </c>
      <c r="G225" s="88">
        <v>2</v>
      </c>
      <c r="H225" s="88" t="s">
        <v>13770</v>
      </c>
      <c r="I225">
        <v>3</v>
      </c>
      <c r="J225" t="s">
        <v>13814</v>
      </c>
      <c r="K225" t="s">
        <v>13816</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13800</v>
      </c>
      <c r="G226" s="88">
        <v>1</v>
      </c>
      <c r="H226" s="88" t="s">
        <v>8278</v>
      </c>
      <c r="I226">
        <v>1</v>
      </c>
      <c r="J226" t="s">
        <v>13801</v>
      </c>
      <c r="K226" t="s">
        <v>13802</v>
      </c>
      <c r="L226">
        <v>270107</v>
      </c>
      <c r="M226" t="s">
        <v>13588</v>
      </c>
      <c r="N226">
        <v>270107006</v>
      </c>
      <c r="O226" t="s">
        <v>13613</v>
      </c>
      <c r="P226">
        <v>0</v>
      </c>
      <c r="Q226">
        <v>1938.007461800009</v>
      </c>
      <c r="R226">
        <v>0</v>
      </c>
    </row>
    <row r="227" spans="1:18" x14ac:dyDescent="0.25">
      <c r="A227">
        <v>4</v>
      </c>
      <c r="B227">
        <v>4302</v>
      </c>
      <c r="C227" t="s">
        <v>771</v>
      </c>
      <c r="D227" t="s">
        <v>1167</v>
      </c>
      <c r="E227">
        <v>2</v>
      </c>
      <c r="F227" t="s">
        <v>13804</v>
      </c>
      <c r="G227" s="88">
        <v>2</v>
      </c>
      <c r="H227" s="88" t="s">
        <v>13770</v>
      </c>
      <c r="I227">
        <v>1</v>
      </c>
      <c r="J227" t="s">
        <v>13801</v>
      </c>
      <c r="K227" t="s">
        <v>13805</v>
      </c>
      <c r="L227">
        <v>270107</v>
      </c>
      <c r="M227" t="s">
        <v>13588</v>
      </c>
      <c r="N227">
        <v>270107006</v>
      </c>
      <c r="O227" t="s">
        <v>13613</v>
      </c>
      <c r="P227">
        <v>0</v>
      </c>
      <c r="Q227">
        <v>1938.007461800009</v>
      </c>
      <c r="R227">
        <v>0</v>
      </c>
    </row>
    <row r="228" spans="1:18" x14ac:dyDescent="0.25">
      <c r="A228">
        <v>4</v>
      </c>
      <c r="B228">
        <v>4302</v>
      </c>
      <c r="C228" t="s">
        <v>771</v>
      </c>
      <c r="D228" t="s">
        <v>1167</v>
      </c>
      <c r="E228">
        <v>3</v>
      </c>
      <c r="F228" t="s">
        <v>13807</v>
      </c>
      <c r="G228" s="88">
        <v>1</v>
      </c>
      <c r="H228" s="88" t="s">
        <v>8278</v>
      </c>
      <c r="I228">
        <v>1</v>
      </c>
      <c r="J228" t="s">
        <v>13801</v>
      </c>
      <c r="K228" t="s">
        <v>13808</v>
      </c>
      <c r="L228">
        <v>270107</v>
      </c>
      <c r="M228" t="s">
        <v>13588</v>
      </c>
      <c r="N228">
        <v>270107006</v>
      </c>
      <c r="O228" t="s">
        <v>13613</v>
      </c>
      <c r="P228">
        <v>0</v>
      </c>
      <c r="Q228">
        <v>1938.007461800009</v>
      </c>
      <c r="R228">
        <v>0</v>
      </c>
    </row>
    <row r="229" spans="1:18" x14ac:dyDescent="0.25">
      <c r="A229">
        <v>4</v>
      </c>
      <c r="B229">
        <v>4302</v>
      </c>
      <c r="C229" t="s">
        <v>771</v>
      </c>
      <c r="D229" t="s">
        <v>1167</v>
      </c>
      <c r="E229">
        <v>4</v>
      </c>
      <c r="F229" t="s">
        <v>13810</v>
      </c>
      <c r="G229" s="88">
        <v>1</v>
      </c>
      <c r="H229" s="88" t="s">
        <v>8278</v>
      </c>
      <c r="I229">
        <v>1</v>
      </c>
      <c r="J229" t="s">
        <v>13801</v>
      </c>
      <c r="K229" t="s">
        <v>13811</v>
      </c>
      <c r="L229">
        <v>270107</v>
      </c>
      <c r="M229" t="s">
        <v>13588</v>
      </c>
      <c r="N229">
        <v>270107006</v>
      </c>
      <c r="O229" t="s">
        <v>13613</v>
      </c>
      <c r="P229">
        <v>0</v>
      </c>
      <c r="Q229">
        <v>1938.007461800009</v>
      </c>
      <c r="R229">
        <v>0</v>
      </c>
    </row>
    <row r="230" spans="1:18" x14ac:dyDescent="0.25">
      <c r="A230">
        <v>4</v>
      </c>
      <c r="B230">
        <v>4302</v>
      </c>
      <c r="C230" t="s">
        <v>771</v>
      </c>
      <c r="D230" t="s">
        <v>1167</v>
      </c>
      <c r="E230">
        <v>7</v>
      </c>
      <c r="F230" t="s">
        <v>13813</v>
      </c>
      <c r="G230" s="88">
        <v>2</v>
      </c>
      <c r="H230" s="88" t="s">
        <v>13770</v>
      </c>
      <c r="I230">
        <v>3</v>
      </c>
      <c r="J230" t="s">
        <v>13814</v>
      </c>
      <c r="K230" t="s">
        <v>13771</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13800</v>
      </c>
      <c r="G231" s="88">
        <v>1</v>
      </c>
      <c r="H231" s="88" t="s">
        <v>8278</v>
      </c>
      <c r="I231">
        <v>1</v>
      </c>
      <c r="J231" t="s">
        <v>13801</v>
      </c>
      <c r="K231" t="s">
        <v>13802</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13800</v>
      </c>
      <c r="G232" s="88">
        <v>1</v>
      </c>
      <c r="H232" s="88" t="s">
        <v>8278</v>
      </c>
      <c r="I232">
        <v>1</v>
      </c>
      <c r="J232" t="s">
        <v>13801</v>
      </c>
      <c r="K232" t="s">
        <v>13803</v>
      </c>
      <c r="L232">
        <v>270107</v>
      </c>
      <c r="M232" t="s">
        <v>13588</v>
      </c>
      <c r="N232">
        <v>270107006</v>
      </c>
      <c r="O232" t="s">
        <v>13613</v>
      </c>
      <c r="P232">
        <v>0</v>
      </c>
      <c r="Q232">
        <v>0</v>
      </c>
      <c r="R232">
        <v>644.16216216216219</v>
      </c>
    </row>
    <row r="233" spans="1:18" x14ac:dyDescent="0.25">
      <c r="A233">
        <v>4</v>
      </c>
      <c r="B233">
        <v>4303</v>
      </c>
      <c r="C233" t="s">
        <v>771</v>
      </c>
      <c r="D233" t="s">
        <v>1170</v>
      </c>
      <c r="E233">
        <v>2</v>
      </c>
      <c r="F233" t="s">
        <v>13804</v>
      </c>
      <c r="G233" s="88">
        <v>2</v>
      </c>
      <c r="H233" s="88" t="s">
        <v>13770</v>
      </c>
      <c r="I233">
        <v>1</v>
      </c>
      <c r="J233" t="s">
        <v>13801</v>
      </c>
      <c r="K233" t="s">
        <v>13805</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2</v>
      </c>
      <c r="F234" t="s">
        <v>13804</v>
      </c>
      <c r="G234" s="88">
        <v>2</v>
      </c>
      <c r="H234" s="88" t="s">
        <v>13770</v>
      </c>
      <c r="I234">
        <v>1</v>
      </c>
      <c r="J234" t="s">
        <v>13801</v>
      </c>
      <c r="K234" t="s">
        <v>13806</v>
      </c>
      <c r="L234">
        <v>270107</v>
      </c>
      <c r="M234" t="s">
        <v>13588</v>
      </c>
      <c r="N234">
        <v>270107006</v>
      </c>
      <c r="O234" t="s">
        <v>13613</v>
      </c>
      <c r="P234">
        <v>0</v>
      </c>
      <c r="Q234">
        <v>0</v>
      </c>
      <c r="R234">
        <v>644.16216216216219</v>
      </c>
    </row>
    <row r="235" spans="1:18" x14ac:dyDescent="0.25">
      <c r="A235">
        <v>4</v>
      </c>
      <c r="B235">
        <v>4303</v>
      </c>
      <c r="C235" t="s">
        <v>771</v>
      </c>
      <c r="D235" t="s">
        <v>1170</v>
      </c>
      <c r="E235">
        <v>3</v>
      </c>
      <c r="F235" t="s">
        <v>13807</v>
      </c>
      <c r="G235" s="88">
        <v>1</v>
      </c>
      <c r="H235" s="88" t="s">
        <v>8278</v>
      </c>
      <c r="I235">
        <v>1</v>
      </c>
      <c r="J235" t="s">
        <v>13801</v>
      </c>
      <c r="K235" t="s">
        <v>13808</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3</v>
      </c>
      <c r="F236" t="s">
        <v>13807</v>
      </c>
      <c r="G236" s="88">
        <v>1</v>
      </c>
      <c r="H236" s="88" t="s">
        <v>8278</v>
      </c>
      <c r="I236">
        <v>1</v>
      </c>
      <c r="J236" t="s">
        <v>13801</v>
      </c>
      <c r="K236" t="s">
        <v>13809</v>
      </c>
      <c r="L236">
        <v>270107</v>
      </c>
      <c r="M236" t="s">
        <v>13588</v>
      </c>
      <c r="N236">
        <v>270107006</v>
      </c>
      <c r="O236" t="s">
        <v>13613</v>
      </c>
      <c r="P236">
        <v>0</v>
      </c>
      <c r="Q236">
        <v>0</v>
      </c>
      <c r="R236">
        <v>644.16216216216219</v>
      </c>
    </row>
    <row r="237" spans="1:18" x14ac:dyDescent="0.25">
      <c r="A237">
        <v>4</v>
      </c>
      <c r="B237">
        <v>4303</v>
      </c>
      <c r="C237" t="s">
        <v>771</v>
      </c>
      <c r="D237" t="s">
        <v>1170</v>
      </c>
      <c r="E237">
        <v>4</v>
      </c>
      <c r="F237" t="s">
        <v>13810</v>
      </c>
      <c r="G237" s="88">
        <v>1</v>
      </c>
      <c r="H237" s="88" t="s">
        <v>8278</v>
      </c>
      <c r="I237">
        <v>1</v>
      </c>
      <c r="J237" t="s">
        <v>13801</v>
      </c>
      <c r="K237" t="s">
        <v>13811</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4</v>
      </c>
      <c r="F238" t="s">
        <v>13810</v>
      </c>
      <c r="G238" s="88">
        <v>1</v>
      </c>
      <c r="H238" s="88" t="s">
        <v>8278</v>
      </c>
      <c r="I238">
        <v>1</v>
      </c>
      <c r="J238" t="s">
        <v>13801</v>
      </c>
      <c r="K238" t="s">
        <v>13812</v>
      </c>
      <c r="L238">
        <v>270107</v>
      </c>
      <c r="M238" t="s">
        <v>13588</v>
      </c>
      <c r="N238">
        <v>270107006</v>
      </c>
      <c r="O238" t="s">
        <v>13613</v>
      </c>
      <c r="P238">
        <v>0</v>
      </c>
      <c r="Q238">
        <v>0</v>
      </c>
      <c r="R238">
        <v>644.16216216216219</v>
      </c>
    </row>
    <row r="239" spans="1:18" x14ac:dyDescent="0.25">
      <c r="A239">
        <v>4</v>
      </c>
      <c r="B239">
        <v>4303</v>
      </c>
      <c r="C239" t="s">
        <v>771</v>
      </c>
      <c r="D239" t="s">
        <v>1170</v>
      </c>
      <c r="E239">
        <v>7</v>
      </c>
      <c r="F239" t="s">
        <v>13813</v>
      </c>
      <c r="G239" s="88">
        <v>2</v>
      </c>
      <c r="H239" s="88" t="s">
        <v>13770</v>
      </c>
      <c r="I239">
        <v>3</v>
      </c>
      <c r="J239" t="s">
        <v>13814</v>
      </c>
      <c r="K239" t="s">
        <v>13771</v>
      </c>
      <c r="L239">
        <v>270107</v>
      </c>
      <c r="M239" t="s">
        <v>13588</v>
      </c>
      <c r="N239">
        <v>270107005</v>
      </c>
      <c r="O239" t="s">
        <v>13608</v>
      </c>
      <c r="P239">
        <v>0</v>
      </c>
      <c r="Q239">
        <v>2649.4548912375567</v>
      </c>
      <c r="R239">
        <v>0</v>
      </c>
    </row>
    <row r="240" spans="1:18" x14ac:dyDescent="0.25">
      <c r="A240">
        <v>4</v>
      </c>
      <c r="B240">
        <v>4303</v>
      </c>
      <c r="C240" t="s">
        <v>771</v>
      </c>
      <c r="D240" t="s">
        <v>1170</v>
      </c>
      <c r="E240">
        <v>7</v>
      </c>
      <c r="F240" t="s">
        <v>13813</v>
      </c>
      <c r="G240" s="88">
        <v>2</v>
      </c>
      <c r="H240" s="88" t="s">
        <v>13770</v>
      </c>
      <c r="I240">
        <v>3</v>
      </c>
      <c r="J240" t="s">
        <v>13814</v>
      </c>
      <c r="K240" t="s">
        <v>13815</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7</v>
      </c>
      <c r="F241" t="s">
        <v>13813</v>
      </c>
      <c r="G241" s="88">
        <v>2</v>
      </c>
      <c r="H241" s="88" t="s">
        <v>13770</v>
      </c>
      <c r="I241">
        <v>3</v>
      </c>
      <c r="J241" t="s">
        <v>13814</v>
      </c>
      <c r="K241" t="s">
        <v>13816</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13800</v>
      </c>
      <c r="G242" s="88">
        <v>1</v>
      </c>
      <c r="H242" s="88" t="s">
        <v>8278</v>
      </c>
      <c r="I242">
        <v>1</v>
      </c>
      <c r="J242" t="s">
        <v>13801</v>
      </c>
      <c r="K242" t="s">
        <v>13802</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13800</v>
      </c>
      <c r="G243" s="88">
        <v>1</v>
      </c>
      <c r="H243" s="88" t="s">
        <v>8278</v>
      </c>
      <c r="I243">
        <v>1</v>
      </c>
      <c r="J243" t="s">
        <v>13801</v>
      </c>
      <c r="K243" t="s">
        <v>13803</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2</v>
      </c>
      <c r="F244" t="s">
        <v>13804</v>
      </c>
      <c r="G244" s="88">
        <v>2</v>
      </c>
      <c r="H244" s="88" t="s">
        <v>13770</v>
      </c>
      <c r="I244">
        <v>1</v>
      </c>
      <c r="J244" t="s">
        <v>13801</v>
      </c>
      <c r="K244" t="s">
        <v>13805</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2</v>
      </c>
      <c r="F245" t="s">
        <v>13804</v>
      </c>
      <c r="G245" s="88">
        <v>2</v>
      </c>
      <c r="H245" s="88" t="s">
        <v>13770</v>
      </c>
      <c r="I245">
        <v>1</v>
      </c>
      <c r="J245" t="s">
        <v>13801</v>
      </c>
      <c r="K245" t="s">
        <v>13806</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3</v>
      </c>
      <c r="F246" t="s">
        <v>13807</v>
      </c>
      <c r="G246" s="88">
        <v>1</v>
      </c>
      <c r="H246" s="88" t="s">
        <v>8278</v>
      </c>
      <c r="I246">
        <v>1</v>
      </c>
      <c r="J246" t="s">
        <v>13801</v>
      </c>
      <c r="K246" t="s">
        <v>13808</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3</v>
      </c>
      <c r="F247" t="s">
        <v>13807</v>
      </c>
      <c r="G247" s="88">
        <v>1</v>
      </c>
      <c r="H247" s="88" t="s">
        <v>8278</v>
      </c>
      <c r="I247">
        <v>1</v>
      </c>
      <c r="J247" t="s">
        <v>13801</v>
      </c>
      <c r="K247" t="s">
        <v>13809</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4</v>
      </c>
      <c r="F248" t="s">
        <v>13810</v>
      </c>
      <c r="G248" s="88">
        <v>1</v>
      </c>
      <c r="H248" s="88" t="s">
        <v>8278</v>
      </c>
      <c r="I248">
        <v>1</v>
      </c>
      <c r="J248" t="s">
        <v>13801</v>
      </c>
      <c r="K248" t="s">
        <v>13811</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4</v>
      </c>
      <c r="F249" t="s">
        <v>13810</v>
      </c>
      <c r="G249" s="88">
        <v>1</v>
      </c>
      <c r="H249" s="88" t="s">
        <v>8278</v>
      </c>
      <c r="I249">
        <v>1</v>
      </c>
      <c r="J249" t="s">
        <v>13801</v>
      </c>
      <c r="K249" t="s">
        <v>13812</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7</v>
      </c>
      <c r="F250" t="s">
        <v>13813</v>
      </c>
      <c r="G250" s="88">
        <v>2</v>
      </c>
      <c r="H250" s="88" t="s">
        <v>13770</v>
      </c>
      <c r="I250">
        <v>3</v>
      </c>
      <c r="J250" t="s">
        <v>13814</v>
      </c>
      <c r="K250" t="s">
        <v>13771</v>
      </c>
      <c r="L250">
        <v>270107</v>
      </c>
      <c r="M250" t="s">
        <v>13588</v>
      </c>
      <c r="N250">
        <v>270107005</v>
      </c>
      <c r="O250" t="s">
        <v>13608</v>
      </c>
      <c r="P250">
        <v>17681</v>
      </c>
      <c r="Q250">
        <v>30554.535008012834</v>
      </c>
      <c r="R250">
        <v>0</v>
      </c>
    </row>
    <row r="251" spans="1:18" x14ac:dyDescent="0.25">
      <c r="A251">
        <v>5</v>
      </c>
      <c r="B251">
        <v>5101</v>
      </c>
      <c r="C251" t="s">
        <v>798</v>
      </c>
      <c r="D251" t="s">
        <v>798</v>
      </c>
      <c r="E251">
        <v>7</v>
      </c>
      <c r="F251" t="s">
        <v>13813</v>
      </c>
      <c r="G251" s="88">
        <v>2</v>
      </c>
      <c r="H251" s="88" t="s">
        <v>13770</v>
      </c>
      <c r="I251">
        <v>3</v>
      </c>
      <c r="J251" t="s">
        <v>13814</v>
      </c>
      <c r="K251" t="s">
        <v>13815</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7</v>
      </c>
      <c r="F252" t="s">
        <v>13813</v>
      </c>
      <c r="G252" s="88">
        <v>2</v>
      </c>
      <c r="H252" s="88" t="s">
        <v>13770</v>
      </c>
      <c r="I252">
        <v>3</v>
      </c>
      <c r="J252" t="s">
        <v>13814</v>
      </c>
      <c r="K252" t="s">
        <v>13816</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13800</v>
      </c>
      <c r="G253" s="88">
        <v>1</v>
      </c>
      <c r="H253" s="88" t="s">
        <v>8278</v>
      </c>
      <c r="I253">
        <v>1</v>
      </c>
      <c r="J253" t="s">
        <v>13801</v>
      </c>
      <c r="K253" t="s">
        <v>13802</v>
      </c>
      <c r="L253">
        <v>270107</v>
      </c>
      <c r="M253" t="s">
        <v>13588</v>
      </c>
      <c r="N253">
        <v>270107006</v>
      </c>
      <c r="O253" t="s">
        <v>13613</v>
      </c>
      <c r="P253">
        <v>0</v>
      </c>
      <c r="Q253">
        <v>31423.047828525647</v>
      </c>
      <c r="R253">
        <v>0</v>
      </c>
    </row>
    <row r="254" spans="1:18" x14ac:dyDescent="0.25">
      <c r="A254">
        <v>5</v>
      </c>
      <c r="B254">
        <v>5102</v>
      </c>
      <c r="C254" t="s">
        <v>798</v>
      </c>
      <c r="D254" t="s">
        <v>1181</v>
      </c>
      <c r="E254">
        <v>2</v>
      </c>
      <c r="F254" t="s">
        <v>13804</v>
      </c>
      <c r="G254" s="88">
        <v>2</v>
      </c>
      <c r="H254" s="88" t="s">
        <v>13770</v>
      </c>
      <c r="I254">
        <v>1</v>
      </c>
      <c r="J254" t="s">
        <v>13801</v>
      </c>
      <c r="K254" t="s">
        <v>13805</v>
      </c>
      <c r="L254">
        <v>270107</v>
      </c>
      <c r="M254" t="s">
        <v>13588</v>
      </c>
      <c r="N254">
        <v>270107006</v>
      </c>
      <c r="O254" t="s">
        <v>13613</v>
      </c>
      <c r="P254">
        <v>0</v>
      </c>
      <c r="Q254">
        <v>29763.617059294877</v>
      </c>
      <c r="R254">
        <v>0</v>
      </c>
    </row>
    <row r="255" spans="1:18" x14ac:dyDescent="0.25">
      <c r="A255">
        <v>5</v>
      </c>
      <c r="B255">
        <v>5102</v>
      </c>
      <c r="C255" t="s">
        <v>798</v>
      </c>
      <c r="D255" t="s">
        <v>1181</v>
      </c>
      <c r="E255">
        <v>2</v>
      </c>
      <c r="F255" t="s">
        <v>13804</v>
      </c>
      <c r="G255" s="88">
        <v>2</v>
      </c>
      <c r="H255" s="88" t="s">
        <v>13770</v>
      </c>
      <c r="I255">
        <v>1</v>
      </c>
      <c r="J255" t="s">
        <v>13801</v>
      </c>
      <c r="K255" t="s">
        <v>13806</v>
      </c>
      <c r="L255">
        <v>270107</v>
      </c>
      <c r="M255" t="s">
        <v>13588</v>
      </c>
      <c r="N255">
        <v>270107006</v>
      </c>
      <c r="O255" t="s">
        <v>13613</v>
      </c>
      <c r="P255">
        <v>0</v>
      </c>
      <c r="Q255">
        <v>1659.43076923077</v>
      </c>
      <c r="R255">
        <v>0</v>
      </c>
    </row>
    <row r="256" spans="1:18" x14ac:dyDescent="0.25">
      <c r="A256">
        <v>5</v>
      </c>
      <c r="B256">
        <v>5102</v>
      </c>
      <c r="C256" t="s">
        <v>798</v>
      </c>
      <c r="D256" t="s">
        <v>1181</v>
      </c>
      <c r="E256">
        <v>3</v>
      </c>
      <c r="F256" t="s">
        <v>13807</v>
      </c>
      <c r="G256" s="88">
        <v>1</v>
      </c>
      <c r="H256" s="88" t="s">
        <v>8278</v>
      </c>
      <c r="I256">
        <v>1</v>
      </c>
      <c r="J256" t="s">
        <v>13801</v>
      </c>
      <c r="K256" t="s">
        <v>13808</v>
      </c>
      <c r="L256">
        <v>270107</v>
      </c>
      <c r="M256" t="s">
        <v>13588</v>
      </c>
      <c r="N256">
        <v>270107006</v>
      </c>
      <c r="O256" t="s">
        <v>13613</v>
      </c>
      <c r="P256">
        <v>0</v>
      </c>
      <c r="Q256">
        <v>31423.047828525647</v>
      </c>
      <c r="R256">
        <v>0</v>
      </c>
    </row>
    <row r="257" spans="1:18" x14ac:dyDescent="0.25">
      <c r="A257">
        <v>5</v>
      </c>
      <c r="B257">
        <v>5102</v>
      </c>
      <c r="C257" t="s">
        <v>798</v>
      </c>
      <c r="D257" t="s">
        <v>1181</v>
      </c>
      <c r="E257">
        <v>4</v>
      </c>
      <c r="F257" t="s">
        <v>13810</v>
      </c>
      <c r="G257" s="88">
        <v>1</v>
      </c>
      <c r="H257" s="88" t="s">
        <v>8278</v>
      </c>
      <c r="I257">
        <v>1</v>
      </c>
      <c r="J257" t="s">
        <v>13801</v>
      </c>
      <c r="K257" t="s">
        <v>13811</v>
      </c>
      <c r="L257">
        <v>270107</v>
      </c>
      <c r="M257" t="s">
        <v>13588</v>
      </c>
      <c r="N257">
        <v>270107006</v>
      </c>
      <c r="O257" t="s">
        <v>13613</v>
      </c>
      <c r="P257">
        <v>0</v>
      </c>
      <c r="Q257">
        <v>31423.047828525647</v>
      </c>
      <c r="R257">
        <v>0</v>
      </c>
    </row>
    <row r="258" spans="1:18" x14ac:dyDescent="0.25">
      <c r="A258">
        <v>5</v>
      </c>
      <c r="B258">
        <v>5102</v>
      </c>
      <c r="C258" t="s">
        <v>798</v>
      </c>
      <c r="D258" t="s">
        <v>1181</v>
      </c>
      <c r="E258">
        <v>7</v>
      </c>
      <c r="F258" t="s">
        <v>13813</v>
      </c>
      <c r="G258" s="88">
        <v>2</v>
      </c>
      <c r="H258" s="88" t="s">
        <v>13770</v>
      </c>
      <c r="I258">
        <v>3</v>
      </c>
      <c r="J258" t="s">
        <v>13814</v>
      </c>
      <c r="K258" t="s">
        <v>13771</v>
      </c>
      <c r="L258">
        <v>270107</v>
      </c>
      <c r="M258" t="s">
        <v>13588</v>
      </c>
      <c r="N258">
        <v>270107005</v>
      </c>
      <c r="O258" t="s">
        <v>13608</v>
      </c>
      <c r="P258">
        <v>0</v>
      </c>
      <c r="Q258">
        <v>4516.2866666666705</v>
      </c>
      <c r="R258">
        <v>0</v>
      </c>
    </row>
    <row r="259" spans="1:18" x14ac:dyDescent="0.25">
      <c r="A259">
        <v>5</v>
      </c>
      <c r="B259">
        <v>5102</v>
      </c>
      <c r="C259" t="s">
        <v>798</v>
      </c>
      <c r="D259" t="s">
        <v>1181</v>
      </c>
      <c r="E259">
        <v>7</v>
      </c>
      <c r="F259" t="s">
        <v>13813</v>
      </c>
      <c r="G259" s="88">
        <v>2</v>
      </c>
      <c r="H259" s="88" t="s">
        <v>13770</v>
      </c>
      <c r="I259">
        <v>3</v>
      </c>
      <c r="J259" t="s">
        <v>13814</v>
      </c>
      <c r="K259" t="s">
        <v>13815</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13800</v>
      </c>
      <c r="G260" s="88">
        <v>1</v>
      </c>
      <c r="H260" s="88" t="s">
        <v>8278</v>
      </c>
      <c r="I260">
        <v>1</v>
      </c>
      <c r="J260" t="s">
        <v>13801</v>
      </c>
      <c r="K260" t="s">
        <v>13802</v>
      </c>
      <c r="L260">
        <v>270107</v>
      </c>
      <c r="M260" t="s">
        <v>13588</v>
      </c>
      <c r="N260">
        <v>270107006</v>
      </c>
      <c r="O260" t="s">
        <v>13613</v>
      </c>
      <c r="P260">
        <v>0</v>
      </c>
      <c r="Q260">
        <v>17747.1257772436</v>
      </c>
      <c r="R260">
        <v>36491.32962519936</v>
      </c>
    </row>
    <row r="261" spans="1:18" x14ac:dyDescent="0.25">
      <c r="A261">
        <v>5</v>
      </c>
      <c r="B261">
        <v>5103</v>
      </c>
      <c r="C261" t="s">
        <v>798</v>
      </c>
      <c r="D261" t="s">
        <v>1184</v>
      </c>
      <c r="E261">
        <v>2</v>
      </c>
      <c r="F261" t="s">
        <v>13804</v>
      </c>
      <c r="G261" s="88">
        <v>2</v>
      </c>
      <c r="H261" s="88" t="s">
        <v>13770</v>
      </c>
      <c r="I261">
        <v>1</v>
      </c>
      <c r="J261" t="s">
        <v>13801</v>
      </c>
      <c r="K261" t="s">
        <v>13805</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2</v>
      </c>
      <c r="F262" t="s">
        <v>13804</v>
      </c>
      <c r="G262" s="88">
        <v>2</v>
      </c>
      <c r="H262" s="88" t="s">
        <v>13770</v>
      </c>
      <c r="I262">
        <v>1</v>
      </c>
      <c r="J262" t="s">
        <v>13801</v>
      </c>
      <c r="K262" t="s">
        <v>13806</v>
      </c>
      <c r="L262">
        <v>270107</v>
      </c>
      <c r="M262" t="s">
        <v>13588</v>
      </c>
      <c r="N262">
        <v>270107006</v>
      </c>
      <c r="O262" t="s">
        <v>13613</v>
      </c>
      <c r="P262">
        <v>0</v>
      </c>
      <c r="Q262">
        <v>3339.86666666667</v>
      </c>
      <c r="R262">
        <v>3918.1989455963139</v>
      </c>
    </row>
    <row r="263" spans="1:18" x14ac:dyDescent="0.25">
      <c r="A263">
        <v>5</v>
      </c>
      <c r="B263">
        <v>5103</v>
      </c>
      <c r="C263" t="s">
        <v>798</v>
      </c>
      <c r="D263" t="s">
        <v>1184</v>
      </c>
      <c r="E263">
        <v>3</v>
      </c>
      <c r="F263" t="s">
        <v>13807</v>
      </c>
      <c r="G263" s="88">
        <v>1</v>
      </c>
      <c r="H263" s="88" t="s">
        <v>8278</v>
      </c>
      <c r="I263">
        <v>1</v>
      </c>
      <c r="J263" t="s">
        <v>13801</v>
      </c>
      <c r="K263" t="s">
        <v>13808</v>
      </c>
      <c r="L263">
        <v>270107</v>
      </c>
      <c r="M263" t="s">
        <v>13588</v>
      </c>
      <c r="N263">
        <v>270107006</v>
      </c>
      <c r="O263" t="s">
        <v>13613</v>
      </c>
      <c r="P263">
        <v>0</v>
      </c>
      <c r="Q263">
        <v>17747.1257772436</v>
      </c>
      <c r="R263">
        <v>36491.32962519936</v>
      </c>
    </row>
    <row r="264" spans="1:18" x14ac:dyDescent="0.25">
      <c r="A264">
        <v>5</v>
      </c>
      <c r="B264">
        <v>5103</v>
      </c>
      <c r="C264" t="s">
        <v>798</v>
      </c>
      <c r="D264" t="s">
        <v>1184</v>
      </c>
      <c r="E264">
        <v>4</v>
      </c>
      <c r="F264" t="s">
        <v>13810</v>
      </c>
      <c r="G264" s="88">
        <v>1</v>
      </c>
      <c r="H264" s="88" t="s">
        <v>8278</v>
      </c>
      <c r="I264">
        <v>1</v>
      </c>
      <c r="J264" t="s">
        <v>13801</v>
      </c>
      <c r="K264" t="s">
        <v>13811</v>
      </c>
      <c r="L264">
        <v>270107</v>
      </c>
      <c r="M264" t="s">
        <v>13588</v>
      </c>
      <c r="N264">
        <v>270107006</v>
      </c>
      <c r="O264" t="s">
        <v>13613</v>
      </c>
      <c r="P264">
        <v>0</v>
      </c>
      <c r="Q264">
        <v>17747.1257772436</v>
      </c>
      <c r="R264">
        <v>36491.32962519936</v>
      </c>
    </row>
    <row r="265" spans="1:18" x14ac:dyDescent="0.25">
      <c r="A265">
        <v>5</v>
      </c>
      <c r="B265">
        <v>5103</v>
      </c>
      <c r="C265" t="s">
        <v>798</v>
      </c>
      <c r="D265" t="s">
        <v>1184</v>
      </c>
      <c r="E265">
        <v>7</v>
      </c>
      <c r="F265" t="s">
        <v>13813</v>
      </c>
      <c r="G265" s="88">
        <v>2</v>
      </c>
      <c r="H265" s="88" t="s">
        <v>13770</v>
      </c>
      <c r="I265">
        <v>3</v>
      </c>
      <c r="J265" t="s">
        <v>13814</v>
      </c>
      <c r="K265" t="s">
        <v>13771</v>
      </c>
      <c r="L265">
        <v>270107</v>
      </c>
      <c r="M265" t="s">
        <v>13588</v>
      </c>
      <c r="N265">
        <v>270107005</v>
      </c>
      <c r="O265" t="s">
        <v>13608</v>
      </c>
      <c r="P265">
        <v>0</v>
      </c>
      <c r="Q265">
        <v>9053.5784615384709</v>
      </c>
      <c r="R265">
        <v>0</v>
      </c>
    </row>
    <row r="266" spans="1:18" x14ac:dyDescent="0.25">
      <c r="A266">
        <v>5</v>
      </c>
      <c r="B266">
        <v>5103</v>
      </c>
      <c r="C266" t="s">
        <v>798</v>
      </c>
      <c r="D266" t="s">
        <v>1184</v>
      </c>
      <c r="E266">
        <v>7</v>
      </c>
      <c r="F266" t="s">
        <v>13813</v>
      </c>
      <c r="G266" s="88">
        <v>2</v>
      </c>
      <c r="H266" s="88" t="s">
        <v>13770</v>
      </c>
      <c r="I266">
        <v>3</v>
      </c>
      <c r="J266" t="s">
        <v>13814</v>
      </c>
      <c r="K266" t="s">
        <v>13815</v>
      </c>
      <c r="L266">
        <v>270107</v>
      </c>
      <c r="M266" t="s">
        <v>13588</v>
      </c>
      <c r="N266">
        <v>270107005</v>
      </c>
      <c r="O266" t="s">
        <v>13608</v>
      </c>
      <c r="P266">
        <v>0</v>
      </c>
      <c r="Q266">
        <v>8693.547315705131</v>
      </c>
      <c r="R266">
        <v>34873.184888357253</v>
      </c>
    </row>
    <row r="267" spans="1:18" x14ac:dyDescent="0.25">
      <c r="A267">
        <v>5</v>
      </c>
      <c r="B267">
        <v>5103</v>
      </c>
      <c r="C267" t="s">
        <v>798</v>
      </c>
      <c r="D267" t="s">
        <v>1184</v>
      </c>
      <c r="E267">
        <v>7</v>
      </c>
      <c r="F267" t="s">
        <v>13813</v>
      </c>
      <c r="G267" s="88">
        <v>2</v>
      </c>
      <c r="H267" s="88" t="s">
        <v>13770</v>
      </c>
      <c r="I267">
        <v>3</v>
      </c>
      <c r="J267" t="s">
        <v>13814</v>
      </c>
      <c r="K267" t="s">
        <v>13816</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13800</v>
      </c>
      <c r="G268" s="88">
        <v>1</v>
      </c>
      <c r="H268" s="88" t="s">
        <v>8278</v>
      </c>
      <c r="I268">
        <v>1</v>
      </c>
      <c r="J268" t="s">
        <v>13801</v>
      </c>
      <c r="K268" t="s">
        <v>13802</v>
      </c>
      <c r="L268">
        <v>270107</v>
      </c>
      <c r="M268" t="s">
        <v>13588</v>
      </c>
      <c r="N268">
        <v>270107006</v>
      </c>
      <c r="O268" t="s">
        <v>13613</v>
      </c>
      <c r="P268">
        <v>0</v>
      </c>
      <c r="Q268">
        <v>15787.102483974371</v>
      </c>
      <c r="R268">
        <v>0</v>
      </c>
    </row>
    <row r="269" spans="1:18" x14ac:dyDescent="0.25">
      <c r="A269">
        <v>5</v>
      </c>
      <c r="B269">
        <v>5105</v>
      </c>
      <c r="C269" t="s">
        <v>798</v>
      </c>
      <c r="D269" t="s">
        <v>1190</v>
      </c>
      <c r="E269">
        <v>2</v>
      </c>
      <c r="F269" t="s">
        <v>13804</v>
      </c>
      <c r="G269" s="88">
        <v>2</v>
      </c>
      <c r="H269" s="88" t="s">
        <v>13770</v>
      </c>
      <c r="I269">
        <v>1</v>
      </c>
      <c r="J269" t="s">
        <v>13801</v>
      </c>
      <c r="K269" t="s">
        <v>13805</v>
      </c>
      <c r="L269">
        <v>270107</v>
      </c>
      <c r="M269" t="s">
        <v>13588</v>
      </c>
      <c r="N269">
        <v>270107006</v>
      </c>
      <c r="O269" t="s">
        <v>13613</v>
      </c>
      <c r="P269">
        <v>0</v>
      </c>
      <c r="Q269">
        <v>14610.682483974371</v>
      </c>
      <c r="R269">
        <v>0</v>
      </c>
    </row>
    <row r="270" spans="1:18" x14ac:dyDescent="0.25">
      <c r="A270">
        <v>5</v>
      </c>
      <c r="B270">
        <v>5105</v>
      </c>
      <c r="C270" t="s">
        <v>798</v>
      </c>
      <c r="D270" t="s">
        <v>1190</v>
      </c>
      <c r="E270">
        <v>2</v>
      </c>
      <c r="F270" t="s">
        <v>13804</v>
      </c>
      <c r="G270" s="88">
        <v>2</v>
      </c>
      <c r="H270" s="88" t="s">
        <v>13770</v>
      </c>
      <c r="I270">
        <v>1</v>
      </c>
      <c r="J270" t="s">
        <v>13801</v>
      </c>
      <c r="K270" t="s">
        <v>13806</v>
      </c>
      <c r="L270">
        <v>270107</v>
      </c>
      <c r="M270" t="s">
        <v>13588</v>
      </c>
      <c r="N270">
        <v>270107006</v>
      </c>
      <c r="O270" t="s">
        <v>13613</v>
      </c>
      <c r="P270">
        <v>0</v>
      </c>
      <c r="Q270">
        <v>1176.42</v>
      </c>
      <c r="R270">
        <v>0</v>
      </c>
    </row>
    <row r="271" spans="1:18" x14ac:dyDescent="0.25">
      <c r="A271">
        <v>5</v>
      </c>
      <c r="B271">
        <v>5105</v>
      </c>
      <c r="C271" t="s">
        <v>798</v>
      </c>
      <c r="D271" t="s">
        <v>1190</v>
      </c>
      <c r="E271">
        <v>3</v>
      </c>
      <c r="F271" t="s">
        <v>13807</v>
      </c>
      <c r="G271" s="88">
        <v>1</v>
      </c>
      <c r="H271" s="88" t="s">
        <v>8278</v>
      </c>
      <c r="I271">
        <v>1</v>
      </c>
      <c r="J271" t="s">
        <v>13801</v>
      </c>
      <c r="K271" t="s">
        <v>13808</v>
      </c>
      <c r="L271">
        <v>270107</v>
      </c>
      <c r="M271" t="s">
        <v>13588</v>
      </c>
      <c r="N271">
        <v>270107006</v>
      </c>
      <c r="O271" t="s">
        <v>13613</v>
      </c>
      <c r="P271">
        <v>0</v>
      </c>
      <c r="Q271">
        <v>15787.102483974371</v>
      </c>
      <c r="R271">
        <v>0</v>
      </c>
    </row>
    <row r="272" spans="1:18" x14ac:dyDescent="0.25">
      <c r="A272">
        <v>5</v>
      </c>
      <c r="B272">
        <v>5105</v>
      </c>
      <c r="C272" t="s">
        <v>798</v>
      </c>
      <c r="D272" t="s">
        <v>1190</v>
      </c>
      <c r="E272">
        <v>4</v>
      </c>
      <c r="F272" t="s">
        <v>13810</v>
      </c>
      <c r="G272" s="88">
        <v>1</v>
      </c>
      <c r="H272" s="88" t="s">
        <v>8278</v>
      </c>
      <c r="I272">
        <v>1</v>
      </c>
      <c r="J272" t="s">
        <v>13801</v>
      </c>
      <c r="K272" t="s">
        <v>13811</v>
      </c>
      <c r="L272">
        <v>270107</v>
      </c>
      <c r="M272" t="s">
        <v>13588</v>
      </c>
      <c r="N272">
        <v>270107006</v>
      </c>
      <c r="O272" t="s">
        <v>13613</v>
      </c>
      <c r="P272">
        <v>0</v>
      </c>
      <c r="Q272">
        <v>15787.102483974371</v>
      </c>
      <c r="R272">
        <v>0</v>
      </c>
    </row>
    <row r="273" spans="1:18" x14ac:dyDescent="0.25">
      <c r="A273">
        <v>5</v>
      </c>
      <c r="B273">
        <v>5105</v>
      </c>
      <c r="C273" t="s">
        <v>798</v>
      </c>
      <c r="D273" t="s">
        <v>1190</v>
      </c>
      <c r="E273">
        <v>7</v>
      </c>
      <c r="F273" t="s">
        <v>13813</v>
      </c>
      <c r="G273" s="88">
        <v>2</v>
      </c>
      <c r="H273" s="88" t="s">
        <v>13770</v>
      </c>
      <c r="I273">
        <v>3</v>
      </c>
      <c r="J273" t="s">
        <v>13814</v>
      </c>
      <c r="K273" t="s">
        <v>13771</v>
      </c>
      <c r="L273">
        <v>270107</v>
      </c>
      <c r="M273" t="s">
        <v>13588</v>
      </c>
      <c r="N273">
        <v>270107005</v>
      </c>
      <c r="O273" t="s">
        <v>13608</v>
      </c>
      <c r="P273">
        <v>0</v>
      </c>
      <c r="Q273">
        <v>5188.6907692307705</v>
      </c>
      <c r="R273">
        <v>0</v>
      </c>
    </row>
    <row r="274" spans="1:18" x14ac:dyDescent="0.25">
      <c r="A274">
        <v>5</v>
      </c>
      <c r="B274">
        <v>5105</v>
      </c>
      <c r="C274" t="s">
        <v>798</v>
      </c>
      <c r="D274" t="s">
        <v>1190</v>
      </c>
      <c r="E274">
        <v>7</v>
      </c>
      <c r="F274" t="s">
        <v>13813</v>
      </c>
      <c r="G274" s="88">
        <v>2</v>
      </c>
      <c r="H274" s="88" t="s">
        <v>13770</v>
      </c>
      <c r="I274">
        <v>3</v>
      </c>
      <c r="J274" t="s">
        <v>13814</v>
      </c>
      <c r="K274" t="s">
        <v>13815</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13800</v>
      </c>
      <c r="G275" s="88">
        <v>1</v>
      </c>
      <c r="H275" s="88" t="s">
        <v>8278</v>
      </c>
      <c r="I275">
        <v>1</v>
      </c>
      <c r="J275" t="s">
        <v>13801</v>
      </c>
      <c r="K275" t="s">
        <v>13802</v>
      </c>
      <c r="L275">
        <v>270107</v>
      </c>
      <c r="M275" t="s">
        <v>13588</v>
      </c>
      <c r="N275">
        <v>270107006</v>
      </c>
      <c r="O275" t="s">
        <v>13613</v>
      </c>
      <c r="P275">
        <v>0</v>
      </c>
      <c r="Q275">
        <v>14522.579543269241</v>
      </c>
      <c r="R275">
        <v>0</v>
      </c>
    </row>
    <row r="276" spans="1:18" x14ac:dyDescent="0.25">
      <c r="A276">
        <v>5</v>
      </c>
      <c r="B276">
        <v>5107</v>
      </c>
      <c r="C276" t="s">
        <v>798</v>
      </c>
      <c r="D276" t="s">
        <v>1193</v>
      </c>
      <c r="E276">
        <v>2</v>
      </c>
      <c r="F276" t="s">
        <v>13804</v>
      </c>
      <c r="G276" s="88">
        <v>2</v>
      </c>
      <c r="H276" s="88" t="s">
        <v>13770</v>
      </c>
      <c r="I276">
        <v>1</v>
      </c>
      <c r="J276" t="s">
        <v>13801</v>
      </c>
      <c r="K276" t="s">
        <v>13805</v>
      </c>
      <c r="L276">
        <v>270107</v>
      </c>
      <c r="M276" t="s">
        <v>13588</v>
      </c>
      <c r="N276">
        <v>270107006</v>
      </c>
      <c r="O276" t="s">
        <v>13613</v>
      </c>
      <c r="P276">
        <v>0</v>
      </c>
      <c r="Q276">
        <v>14522.579543269241</v>
      </c>
      <c r="R276">
        <v>0</v>
      </c>
    </row>
    <row r="277" spans="1:18" x14ac:dyDescent="0.25">
      <c r="A277">
        <v>5</v>
      </c>
      <c r="B277">
        <v>5107</v>
      </c>
      <c r="C277" t="s">
        <v>798</v>
      </c>
      <c r="D277" t="s">
        <v>1193</v>
      </c>
      <c r="E277">
        <v>3</v>
      </c>
      <c r="F277" t="s">
        <v>13807</v>
      </c>
      <c r="G277" s="88">
        <v>1</v>
      </c>
      <c r="H277" s="88" t="s">
        <v>8278</v>
      </c>
      <c r="I277">
        <v>1</v>
      </c>
      <c r="J277" t="s">
        <v>13801</v>
      </c>
      <c r="K277" t="s">
        <v>13808</v>
      </c>
      <c r="L277">
        <v>270107</v>
      </c>
      <c r="M277" t="s">
        <v>13588</v>
      </c>
      <c r="N277">
        <v>270107006</v>
      </c>
      <c r="O277" t="s">
        <v>13613</v>
      </c>
      <c r="P277">
        <v>0</v>
      </c>
      <c r="Q277">
        <v>14522.579543269241</v>
      </c>
      <c r="R277">
        <v>0</v>
      </c>
    </row>
    <row r="278" spans="1:18" x14ac:dyDescent="0.25">
      <c r="A278">
        <v>5</v>
      </c>
      <c r="B278">
        <v>5107</v>
      </c>
      <c r="C278" t="s">
        <v>798</v>
      </c>
      <c r="D278" t="s">
        <v>1193</v>
      </c>
      <c r="E278">
        <v>4</v>
      </c>
      <c r="F278" t="s">
        <v>13810</v>
      </c>
      <c r="G278" s="88">
        <v>1</v>
      </c>
      <c r="H278" s="88" t="s">
        <v>8278</v>
      </c>
      <c r="I278">
        <v>1</v>
      </c>
      <c r="J278" t="s">
        <v>13801</v>
      </c>
      <c r="K278" t="s">
        <v>13811</v>
      </c>
      <c r="L278">
        <v>270107</v>
      </c>
      <c r="M278" t="s">
        <v>13588</v>
      </c>
      <c r="N278">
        <v>270107006</v>
      </c>
      <c r="O278" t="s">
        <v>13613</v>
      </c>
      <c r="P278">
        <v>0</v>
      </c>
      <c r="Q278">
        <v>14522.579543269241</v>
      </c>
      <c r="R278">
        <v>0</v>
      </c>
    </row>
    <row r="279" spans="1:18" x14ac:dyDescent="0.25">
      <c r="A279">
        <v>5</v>
      </c>
      <c r="B279">
        <v>5107</v>
      </c>
      <c r="C279" t="s">
        <v>798</v>
      </c>
      <c r="D279" t="s">
        <v>1193</v>
      </c>
      <c r="E279">
        <v>7</v>
      </c>
      <c r="F279" t="s">
        <v>13813</v>
      </c>
      <c r="G279" s="88">
        <v>2</v>
      </c>
      <c r="H279" s="88" t="s">
        <v>13770</v>
      </c>
      <c r="I279">
        <v>3</v>
      </c>
      <c r="J279" t="s">
        <v>13814</v>
      </c>
      <c r="K279" t="s">
        <v>13771</v>
      </c>
      <c r="L279">
        <v>270107</v>
      </c>
      <c r="M279" t="s">
        <v>13588</v>
      </c>
      <c r="N279">
        <v>270107005</v>
      </c>
      <c r="O279" t="s">
        <v>13608</v>
      </c>
      <c r="P279">
        <v>0</v>
      </c>
      <c r="Q279">
        <v>4224.0762500000001</v>
      </c>
      <c r="R279">
        <v>0</v>
      </c>
    </row>
    <row r="280" spans="1:18" x14ac:dyDescent="0.25">
      <c r="A280">
        <v>5</v>
      </c>
      <c r="B280">
        <v>5107</v>
      </c>
      <c r="C280" t="s">
        <v>798</v>
      </c>
      <c r="D280" t="s">
        <v>1193</v>
      </c>
      <c r="E280">
        <v>7</v>
      </c>
      <c r="F280" t="s">
        <v>13813</v>
      </c>
      <c r="G280" s="88">
        <v>2</v>
      </c>
      <c r="H280" s="88" t="s">
        <v>13770</v>
      </c>
      <c r="I280">
        <v>3</v>
      </c>
      <c r="J280" t="s">
        <v>13814</v>
      </c>
      <c r="K280" t="s">
        <v>13815</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13800</v>
      </c>
      <c r="G281" s="88">
        <v>1</v>
      </c>
      <c r="H281" s="88" t="s">
        <v>8278</v>
      </c>
      <c r="I281">
        <v>1</v>
      </c>
      <c r="J281" t="s">
        <v>13801</v>
      </c>
      <c r="K281" t="s">
        <v>13802</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13800</v>
      </c>
      <c r="G282" s="88">
        <v>1</v>
      </c>
      <c r="H282" s="88" t="s">
        <v>8278</v>
      </c>
      <c r="I282">
        <v>1</v>
      </c>
      <c r="J282" t="s">
        <v>13801</v>
      </c>
      <c r="K282" t="s">
        <v>13803</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2</v>
      </c>
      <c r="F283" t="s">
        <v>13804</v>
      </c>
      <c r="G283" s="88">
        <v>2</v>
      </c>
      <c r="H283" s="88" t="s">
        <v>13770</v>
      </c>
      <c r="I283">
        <v>1</v>
      </c>
      <c r="J283" t="s">
        <v>13801</v>
      </c>
      <c r="K283" t="s">
        <v>13805</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2</v>
      </c>
      <c r="F284" t="s">
        <v>13804</v>
      </c>
      <c r="G284" s="88">
        <v>2</v>
      </c>
      <c r="H284" s="88" t="s">
        <v>13770</v>
      </c>
      <c r="I284">
        <v>1</v>
      </c>
      <c r="J284" t="s">
        <v>13801</v>
      </c>
      <c r="K284" t="s">
        <v>13806</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3</v>
      </c>
      <c r="F285" t="s">
        <v>13807</v>
      </c>
      <c r="G285" s="88">
        <v>1</v>
      </c>
      <c r="H285" s="88" t="s">
        <v>8278</v>
      </c>
      <c r="I285">
        <v>1</v>
      </c>
      <c r="J285" t="s">
        <v>13801</v>
      </c>
      <c r="K285" t="s">
        <v>13808</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3</v>
      </c>
      <c r="F286" t="s">
        <v>13807</v>
      </c>
      <c r="G286" s="88">
        <v>1</v>
      </c>
      <c r="H286" s="88" t="s">
        <v>8278</v>
      </c>
      <c r="I286">
        <v>1</v>
      </c>
      <c r="J286" t="s">
        <v>13801</v>
      </c>
      <c r="K286" t="s">
        <v>13809</v>
      </c>
      <c r="L286">
        <v>270107</v>
      </c>
      <c r="M286" t="s">
        <v>13588</v>
      </c>
      <c r="N286">
        <v>270107006</v>
      </c>
      <c r="O286" t="s">
        <v>13613</v>
      </c>
      <c r="P286">
        <v>2834</v>
      </c>
      <c r="Q286">
        <v>1680.4358974359</v>
      </c>
      <c r="R286">
        <v>1618.144736842105</v>
      </c>
    </row>
    <row r="287" spans="1:18" x14ac:dyDescent="0.25">
      <c r="A287">
        <v>5</v>
      </c>
      <c r="B287">
        <v>5109</v>
      </c>
      <c r="C287" t="s">
        <v>798</v>
      </c>
      <c r="D287" t="s">
        <v>1196</v>
      </c>
      <c r="E287">
        <v>4</v>
      </c>
      <c r="F287" t="s">
        <v>13810</v>
      </c>
      <c r="G287" s="88">
        <v>1</v>
      </c>
      <c r="H287" s="88" t="s">
        <v>8278</v>
      </c>
      <c r="I287">
        <v>1</v>
      </c>
      <c r="J287" t="s">
        <v>13801</v>
      </c>
      <c r="K287" t="s">
        <v>13811</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4</v>
      </c>
      <c r="F288" t="s">
        <v>13810</v>
      </c>
      <c r="G288" s="88">
        <v>1</v>
      </c>
      <c r="H288" s="88" t="s">
        <v>8278</v>
      </c>
      <c r="I288">
        <v>1</v>
      </c>
      <c r="J288" t="s">
        <v>13801</v>
      </c>
      <c r="K288" t="s">
        <v>13812</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7</v>
      </c>
      <c r="F289" t="s">
        <v>13813</v>
      </c>
      <c r="G289" s="88">
        <v>2</v>
      </c>
      <c r="H289" s="88" t="s">
        <v>13770</v>
      </c>
      <c r="I289">
        <v>3</v>
      </c>
      <c r="J289" t="s">
        <v>13814</v>
      </c>
      <c r="K289" t="s">
        <v>13771</v>
      </c>
      <c r="L289">
        <v>270107</v>
      </c>
      <c r="M289" t="s">
        <v>13588</v>
      </c>
      <c r="N289">
        <v>270107005</v>
      </c>
      <c r="O289" t="s">
        <v>13608</v>
      </c>
      <c r="P289">
        <v>23960</v>
      </c>
      <c r="Q289">
        <v>35723.627668269233</v>
      </c>
      <c r="R289">
        <v>0</v>
      </c>
    </row>
    <row r="290" spans="1:18" x14ac:dyDescent="0.25">
      <c r="A290">
        <v>5</v>
      </c>
      <c r="B290">
        <v>5109</v>
      </c>
      <c r="C290" t="s">
        <v>798</v>
      </c>
      <c r="D290" t="s">
        <v>1196</v>
      </c>
      <c r="E290">
        <v>7</v>
      </c>
      <c r="F290" t="s">
        <v>13813</v>
      </c>
      <c r="G290" s="88">
        <v>2</v>
      </c>
      <c r="H290" s="88" t="s">
        <v>13770</v>
      </c>
      <c r="I290">
        <v>3</v>
      </c>
      <c r="J290" t="s">
        <v>13814</v>
      </c>
      <c r="K290" t="s">
        <v>13815</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7</v>
      </c>
      <c r="F291" t="s">
        <v>13813</v>
      </c>
      <c r="G291" s="88">
        <v>2</v>
      </c>
      <c r="H291" s="88" t="s">
        <v>13770</v>
      </c>
      <c r="I291">
        <v>3</v>
      </c>
      <c r="J291" t="s">
        <v>13814</v>
      </c>
      <c r="K291" t="s">
        <v>13816</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13800</v>
      </c>
      <c r="G292" s="88">
        <v>1</v>
      </c>
      <c r="H292" s="88" t="s">
        <v>8278</v>
      </c>
      <c r="I292">
        <v>1</v>
      </c>
      <c r="J292" t="s">
        <v>13801</v>
      </c>
      <c r="K292" t="s">
        <v>13802</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13800</v>
      </c>
      <c r="G293" s="88">
        <v>1</v>
      </c>
      <c r="H293" s="88" t="s">
        <v>8278</v>
      </c>
      <c r="I293">
        <v>1</v>
      </c>
      <c r="J293" t="s">
        <v>13801</v>
      </c>
      <c r="K293" t="s">
        <v>13803</v>
      </c>
      <c r="L293">
        <v>270107</v>
      </c>
      <c r="M293" t="s">
        <v>13588</v>
      </c>
      <c r="N293">
        <v>270107006</v>
      </c>
      <c r="O293" t="s">
        <v>13613</v>
      </c>
      <c r="P293">
        <v>950</v>
      </c>
      <c r="Q293">
        <v>761.9140625</v>
      </c>
      <c r="R293">
        <v>0</v>
      </c>
    </row>
    <row r="294" spans="1:18" x14ac:dyDescent="0.25">
      <c r="A294">
        <v>5</v>
      </c>
      <c r="B294">
        <v>5301</v>
      </c>
      <c r="C294" t="s">
        <v>798</v>
      </c>
      <c r="D294" t="s">
        <v>1202</v>
      </c>
      <c r="E294">
        <v>2</v>
      </c>
      <c r="F294" t="s">
        <v>13804</v>
      </c>
      <c r="G294" s="88">
        <v>2</v>
      </c>
      <c r="H294" s="88" t="s">
        <v>13770</v>
      </c>
      <c r="I294">
        <v>1</v>
      </c>
      <c r="J294" t="s">
        <v>13801</v>
      </c>
      <c r="K294" t="s">
        <v>13805</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2</v>
      </c>
      <c r="F295" t="s">
        <v>13804</v>
      </c>
      <c r="G295" s="88">
        <v>2</v>
      </c>
      <c r="H295" s="88" t="s">
        <v>13770</v>
      </c>
      <c r="I295">
        <v>1</v>
      </c>
      <c r="J295" t="s">
        <v>13801</v>
      </c>
      <c r="K295" t="s">
        <v>13806</v>
      </c>
      <c r="L295">
        <v>270107</v>
      </c>
      <c r="M295" t="s">
        <v>13588</v>
      </c>
      <c r="N295">
        <v>270107006</v>
      </c>
      <c r="O295" t="s">
        <v>13613</v>
      </c>
      <c r="P295">
        <v>2671</v>
      </c>
      <c r="Q295">
        <v>1523.828125</v>
      </c>
      <c r="R295">
        <v>897.57272727272732</v>
      </c>
    </row>
    <row r="296" spans="1:18" x14ac:dyDescent="0.25">
      <c r="A296">
        <v>5</v>
      </c>
      <c r="B296">
        <v>5301</v>
      </c>
      <c r="C296" t="s">
        <v>798</v>
      </c>
      <c r="D296" t="s">
        <v>1202</v>
      </c>
      <c r="E296">
        <v>3</v>
      </c>
      <c r="F296" t="s">
        <v>13807</v>
      </c>
      <c r="G296" s="88">
        <v>1</v>
      </c>
      <c r="H296" s="88" t="s">
        <v>8278</v>
      </c>
      <c r="I296">
        <v>1</v>
      </c>
      <c r="J296" t="s">
        <v>13801</v>
      </c>
      <c r="K296" t="s">
        <v>13808</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3</v>
      </c>
      <c r="F297" t="s">
        <v>13807</v>
      </c>
      <c r="G297" s="88">
        <v>1</v>
      </c>
      <c r="H297" s="88" t="s">
        <v>8278</v>
      </c>
      <c r="I297">
        <v>1</v>
      </c>
      <c r="J297" t="s">
        <v>13801</v>
      </c>
      <c r="K297" t="s">
        <v>13809</v>
      </c>
      <c r="L297">
        <v>270107</v>
      </c>
      <c r="M297" t="s">
        <v>13588</v>
      </c>
      <c r="N297">
        <v>270107006</v>
      </c>
      <c r="O297" t="s">
        <v>13613</v>
      </c>
      <c r="P297">
        <v>475</v>
      </c>
      <c r="Q297">
        <v>761.9140625</v>
      </c>
      <c r="R297">
        <v>0</v>
      </c>
    </row>
    <row r="298" spans="1:18" x14ac:dyDescent="0.25">
      <c r="A298">
        <v>5</v>
      </c>
      <c r="B298">
        <v>5301</v>
      </c>
      <c r="C298" t="s">
        <v>798</v>
      </c>
      <c r="D298" t="s">
        <v>1202</v>
      </c>
      <c r="E298">
        <v>4</v>
      </c>
      <c r="F298" t="s">
        <v>13810</v>
      </c>
      <c r="G298" s="88">
        <v>1</v>
      </c>
      <c r="H298" s="88" t="s">
        <v>8278</v>
      </c>
      <c r="I298">
        <v>1</v>
      </c>
      <c r="J298" t="s">
        <v>13801</v>
      </c>
      <c r="K298" t="s">
        <v>13811</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4</v>
      </c>
      <c r="F299" t="s">
        <v>13810</v>
      </c>
      <c r="G299" s="88">
        <v>1</v>
      </c>
      <c r="H299" s="88" t="s">
        <v>8278</v>
      </c>
      <c r="I299">
        <v>1</v>
      </c>
      <c r="J299" t="s">
        <v>13801</v>
      </c>
      <c r="K299" t="s">
        <v>13812</v>
      </c>
      <c r="L299">
        <v>270107</v>
      </c>
      <c r="M299" t="s">
        <v>13588</v>
      </c>
      <c r="N299">
        <v>270107006</v>
      </c>
      <c r="O299" t="s">
        <v>13613</v>
      </c>
      <c r="P299">
        <v>950</v>
      </c>
      <c r="Q299">
        <v>761.9140625</v>
      </c>
      <c r="R299">
        <v>0</v>
      </c>
    </row>
    <row r="300" spans="1:18" x14ac:dyDescent="0.25">
      <c r="A300">
        <v>5</v>
      </c>
      <c r="B300">
        <v>5301</v>
      </c>
      <c r="C300" t="s">
        <v>798</v>
      </c>
      <c r="D300" t="s">
        <v>1202</v>
      </c>
      <c r="E300">
        <v>7</v>
      </c>
      <c r="F300" t="s">
        <v>13813</v>
      </c>
      <c r="G300" s="88">
        <v>2</v>
      </c>
      <c r="H300" s="88" t="s">
        <v>13770</v>
      </c>
      <c r="I300">
        <v>3</v>
      </c>
      <c r="J300" t="s">
        <v>13814</v>
      </c>
      <c r="K300" t="s">
        <v>13771</v>
      </c>
      <c r="L300">
        <v>270107</v>
      </c>
      <c r="M300" t="s">
        <v>13588</v>
      </c>
      <c r="N300">
        <v>270107005</v>
      </c>
      <c r="O300" t="s">
        <v>13608</v>
      </c>
      <c r="P300">
        <v>2988</v>
      </c>
      <c r="Q300">
        <v>1176.42</v>
      </c>
      <c r="R300">
        <v>0</v>
      </c>
    </row>
    <row r="301" spans="1:18" x14ac:dyDescent="0.25">
      <c r="A301">
        <v>5</v>
      </c>
      <c r="B301">
        <v>5301</v>
      </c>
      <c r="C301" t="s">
        <v>798</v>
      </c>
      <c r="D301" t="s">
        <v>1202</v>
      </c>
      <c r="E301">
        <v>7</v>
      </c>
      <c r="F301" t="s">
        <v>13813</v>
      </c>
      <c r="G301" s="88">
        <v>2</v>
      </c>
      <c r="H301" s="88" t="s">
        <v>13770</v>
      </c>
      <c r="I301">
        <v>3</v>
      </c>
      <c r="J301" t="s">
        <v>13814</v>
      </c>
      <c r="K301" t="s">
        <v>13815</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7</v>
      </c>
      <c r="F302" t="s">
        <v>13813</v>
      </c>
      <c r="G302" s="88">
        <v>2</v>
      </c>
      <c r="H302" s="88" t="s">
        <v>13770</v>
      </c>
      <c r="I302">
        <v>3</v>
      </c>
      <c r="J302" t="s">
        <v>13814</v>
      </c>
      <c r="K302" t="s">
        <v>13816</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13800</v>
      </c>
      <c r="G303" s="88">
        <v>1</v>
      </c>
      <c r="H303" s="88" t="s">
        <v>8278</v>
      </c>
      <c r="I303">
        <v>1</v>
      </c>
      <c r="J303" t="s">
        <v>13801</v>
      </c>
      <c r="K303" t="s">
        <v>13802</v>
      </c>
      <c r="L303">
        <v>270107</v>
      </c>
      <c r="M303" t="s">
        <v>13588</v>
      </c>
      <c r="N303">
        <v>270107006</v>
      </c>
      <c r="O303" t="s">
        <v>13613</v>
      </c>
      <c r="P303">
        <v>0</v>
      </c>
      <c r="Q303">
        <v>6607.8314983974396</v>
      </c>
      <c r="R303">
        <v>0</v>
      </c>
    </row>
    <row r="304" spans="1:18" x14ac:dyDescent="0.25">
      <c r="A304">
        <v>5</v>
      </c>
      <c r="B304">
        <v>5302</v>
      </c>
      <c r="C304" t="s">
        <v>798</v>
      </c>
      <c r="D304" t="s">
        <v>1205</v>
      </c>
      <c r="E304">
        <v>2</v>
      </c>
      <c r="F304" t="s">
        <v>13804</v>
      </c>
      <c r="G304" s="88">
        <v>2</v>
      </c>
      <c r="H304" s="88" t="s">
        <v>13770</v>
      </c>
      <c r="I304">
        <v>1</v>
      </c>
      <c r="J304" t="s">
        <v>13801</v>
      </c>
      <c r="K304" t="s">
        <v>13805</v>
      </c>
      <c r="L304">
        <v>270107</v>
      </c>
      <c r="M304" t="s">
        <v>13588</v>
      </c>
      <c r="N304">
        <v>270107006</v>
      </c>
      <c r="O304" t="s">
        <v>13613</v>
      </c>
      <c r="P304">
        <v>0</v>
      </c>
      <c r="Q304">
        <v>6607.8314983974396</v>
      </c>
      <c r="R304">
        <v>0</v>
      </c>
    </row>
    <row r="305" spans="1:18" x14ac:dyDescent="0.25">
      <c r="A305">
        <v>5</v>
      </c>
      <c r="B305">
        <v>5302</v>
      </c>
      <c r="C305" t="s">
        <v>798</v>
      </c>
      <c r="D305" t="s">
        <v>1205</v>
      </c>
      <c r="E305">
        <v>3</v>
      </c>
      <c r="F305" t="s">
        <v>13807</v>
      </c>
      <c r="G305" s="88">
        <v>1</v>
      </c>
      <c r="H305" s="88" t="s">
        <v>8278</v>
      </c>
      <c r="I305">
        <v>1</v>
      </c>
      <c r="J305" t="s">
        <v>13801</v>
      </c>
      <c r="K305" t="s">
        <v>13808</v>
      </c>
      <c r="L305">
        <v>270107</v>
      </c>
      <c r="M305" t="s">
        <v>13588</v>
      </c>
      <c r="N305">
        <v>270107006</v>
      </c>
      <c r="O305" t="s">
        <v>13613</v>
      </c>
      <c r="P305">
        <v>0</v>
      </c>
      <c r="Q305">
        <v>6607.8314983974396</v>
      </c>
      <c r="R305">
        <v>0</v>
      </c>
    </row>
    <row r="306" spans="1:18" x14ac:dyDescent="0.25">
      <c r="A306">
        <v>5</v>
      </c>
      <c r="B306">
        <v>5302</v>
      </c>
      <c r="C306" t="s">
        <v>798</v>
      </c>
      <c r="D306" t="s">
        <v>1205</v>
      </c>
      <c r="E306">
        <v>4</v>
      </c>
      <c r="F306" t="s">
        <v>13810</v>
      </c>
      <c r="G306" s="88">
        <v>1</v>
      </c>
      <c r="H306" s="88" t="s">
        <v>8278</v>
      </c>
      <c r="I306">
        <v>1</v>
      </c>
      <c r="J306" t="s">
        <v>13801</v>
      </c>
      <c r="K306" t="s">
        <v>13811</v>
      </c>
      <c r="L306">
        <v>270107</v>
      </c>
      <c r="M306" t="s">
        <v>13588</v>
      </c>
      <c r="N306">
        <v>270107006</v>
      </c>
      <c r="O306" t="s">
        <v>13613</v>
      </c>
      <c r="P306">
        <v>0</v>
      </c>
      <c r="Q306">
        <v>6607.8314983974396</v>
      </c>
      <c r="R306">
        <v>0</v>
      </c>
    </row>
    <row r="307" spans="1:18" x14ac:dyDescent="0.25">
      <c r="A307">
        <v>5</v>
      </c>
      <c r="B307">
        <v>5302</v>
      </c>
      <c r="C307" t="s">
        <v>798</v>
      </c>
      <c r="D307" t="s">
        <v>1205</v>
      </c>
      <c r="E307">
        <v>7</v>
      </c>
      <c r="F307" t="s">
        <v>13813</v>
      </c>
      <c r="G307" s="88">
        <v>2</v>
      </c>
      <c r="H307" s="88" t="s">
        <v>13770</v>
      </c>
      <c r="I307">
        <v>3</v>
      </c>
      <c r="J307" t="s">
        <v>13814</v>
      </c>
      <c r="K307" t="s">
        <v>13771</v>
      </c>
      <c r="L307">
        <v>270107</v>
      </c>
      <c r="M307" t="s">
        <v>13588</v>
      </c>
      <c r="N307">
        <v>270107005</v>
      </c>
      <c r="O307" t="s">
        <v>13608</v>
      </c>
      <c r="P307">
        <v>0</v>
      </c>
      <c r="Q307">
        <v>1659.43076923077</v>
      </c>
      <c r="R307">
        <v>0</v>
      </c>
    </row>
    <row r="308" spans="1:18" x14ac:dyDescent="0.25">
      <c r="A308">
        <v>5</v>
      </c>
      <c r="B308">
        <v>5302</v>
      </c>
      <c r="C308" t="s">
        <v>798</v>
      </c>
      <c r="D308" t="s">
        <v>1205</v>
      </c>
      <c r="E308">
        <v>7</v>
      </c>
      <c r="F308" t="s">
        <v>13813</v>
      </c>
      <c r="G308" s="88">
        <v>2</v>
      </c>
      <c r="H308" s="88" t="s">
        <v>13770</v>
      </c>
      <c r="I308">
        <v>3</v>
      </c>
      <c r="J308" t="s">
        <v>13814</v>
      </c>
      <c r="K308" t="s">
        <v>13815</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13800</v>
      </c>
      <c r="G309" s="88">
        <v>1</v>
      </c>
      <c r="H309" s="88" t="s">
        <v>8278</v>
      </c>
      <c r="I309">
        <v>1</v>
      </c>
      <c r="J309" t="s">
        <v>13801</v>
      </c>
      <c r="K309" t="s">
        <v>13802</v>
      </c>
      <c r="L309">
        <v>270107</v>
      </c>
      <c r="M309" t="s">
        <v>13588</v>
      </c>
      <c r="N309">
        <v>270107006</v>
      </c>
      <c r="O309" t="s">
        <v>13613</v>
      </c>
      <c r="P309">
        <v>0</v>
      </c>
      <c r="Q309">
        <v>18130.254495192323</v>
      </c>
      <c r="R309">
        <v>0</v>
      </c>
    </row>
    <row r="310" spans="1:18" x14ac:dyDescent="0.25">
      <c r="A310">
        <v>5</v>
      </c>
      <c r="B310">
        <v>5402</v>
      </c>
      <c r="C310" t="s">
        <v>798</v>
      </c>
      <c r="D310" t="s">
        <v>1217</v>
      </c>
      <c r="E310">
        <v>2</v>
      </c>
      <c r="F310" t="s">
        <v>13804</v>
      </c>
      <c r="G310" s="88">
        <v>2</v>
      </c>
      <c r="H310" s="88" t="s">
        <v>13770</v>
      </c>
      <c r="I310">
        <v>1</v>
      </c>
      <c r="J310" t="s">
        <v>13801</v>
      </c>
      <c r="K310" t="s">
        <v>13805</v>
      </c>
      <c r="L310">
        <v>270107</v>
      </c>
      <c r="M310" t="s">
        <v>13588</v>
      </c>
      <c r="N310">
        <v>270107006</v>
      </c>
      <c r="O310" t="s">
        <v>13613</v>
      </c>
      <c r="P310">
        <v>0</v>
      </c>
      <c r="Q310">
        <v>18130.254495192323</v>
      </c>
      <c r="R310">
        <v>0</v>
      </c>
    </row>
    <row r="311" spans="1:18" x14ac:dyDescent="0.25">
      <c r="A311">
        <v>5</v>
      </c>
      <c r="B311">
        <v>5402</v>
      </c>
      <c r="C311" t="s">
        <v>798</v>
      </c>
      <c r="D311" t="s">
        <v>1217</v>
      </c>
      <c r="E311">
        <v>3</v>
      </c>
      <c r="F311" t="s">
        <v>13807</v>
      </c>
      <c r="G311" s="88">
        <v>1</v>
      </c>
      <c r="H311" s="88" t="s">
        <v>8278</v>
      </c>
      <c r="I311">
        <v>1</v>
      </c>
      <c r="J311" t="s">
        <v>13801</v>
      </c>
      <c r="K311" t="s">
        <v>13808</v>
      </c>
      <c r="L311">
        <v>270107</v>
      </c>
      <c r="M311" t="s">
        <v>13588</v>
      </c>
      <c r="N311">
        <v>270107006</v>
      </c>
      <c r="O311" t="s">
        <v>13613</v>
      </c>
      <c r="P311">
        <v>0</v>
      </c>
      <c r="Q311">
        <v>18130.254495192323</v>
      </c>
      <c r="R311">
        <v>0</v>
      </c>
    </row>
    <row r="312" spans="1:18" x14ac:dyDescent="0.25">
      <c r="A312">
        <v>5</v>
      </c>
      <c r="B312">
        <v>5402</v>
      </c>
      <c r="C312" t="s">
        <v>798</v>
      </c>
      <c r="D312" t="s">
        <v>1217</v>
      </c>
      <c r="E312">
        <v>4</v>
      </c>
      <c r="F312" t="s">
        <v>13810</v>
      </c>
      <c r="G312" s="88">
        <v>1</v>
      </c>
      <c r="H312" s="88" t="s">
        <v>8278</v>
      </c>
      <c r="I312">
        <v>1</v>
      </c>
      <c r="J312" t="s">
        <v>13801</v>
      </c>
      <c r="K312" t="s">
        <v>13811</v>
      </c>
      <c r="L312">
        <v>270107</v>
      </c>
      <c r="M312" t="s">
        <v>13588</v>
      </c>
      <c r="N312">
        <v>270107006</v>
      </c>
      <c r="O312" t="s">
        <v>13613</v>
      </c>
      <c r="P312">
        <v>0</v>
      </c>
      <c r="Q312">
        <v>18130.254495192323</v>
      </c>
      <c r="R312">
        <v>0</v>
      </c>
    </row>
    <row r="313" spans="1:18" x14ac:dyDescent="0.25">
      <c r="A313">
        <v>5</v>
      </c>
      <c r="B313">
        <v>5402</v>
      </c>
      <c r="C313" t="s">
        <v>798</v>
      </c>
      <c r="D313" t="s">
        <v>1217</v>
      </c>
      <c r="E313">
        <v>7</v>
      </c>
      <c r="F313" t="s">
        <v>13813</v>
      </c>
      <c r="G313" s="88">
        <v>2</v>
      </c>
      <c r="H313" s="88" t="s">
        <v>13770</v>
      </c>
      <c r="I313">
        <v>3</v>
      </c>
      <c r="J313" t="s">
        <v>13814</v>
      </c>
      <c r="K313" t="s">
        <v>13771</v>
      </c>
      <c r="L313">
        <v>270107</v>
      </c>
      <c r="M313" t="s">
        <v>13588</v>
      </c>
      <c r="N313">
        <v>270107005</v>
      </c>
      <c r="O313" t="s">
        <v>13608</v>
      </c>
      <c r="P313">
        <v>0</v>
      </c>
      <c r="Q313">
        <v>5761.2114983974407</v>
      </c>
      <c r="R313">
        <v>0</v>
      </c>
    </row>
    <row r="314" spans="1:18" x14ac:dyDescent="0.25">
      <c r="A314">
        <v>5</v>
      </c>
      <c r="B314">
        <v>5402</v>
      </c>
      <c r="C314" t="s">
        <v>798</v>
      </c>
      <c r="D314" t="s">
        <v>1217</v>
      </c>
      <c r="E314">
        <v>7</v>
      </c>
      <c r="F314" t="s">
        <v>13813</v>
      </c>
      <c r="G314" s="88">
        <v>2</v>
      </c>
      <c r="H314" s="88" t="s">
        <v>13770</v>
      </c>
      <c r="I314">
        <v>3</v>
      </c>
      <c r="J314" t="s">
        <v>13814</v>
      </c>
      <c r="K314" t="s">
        <v>13815</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13800</v>
      </c>
      <c r="G315" s="88">
        <v>1</v>
      </c>
      <c r="H315" s="88" t="s">
        <v>8278</v>
      </c>
      <c r="I315">
        <v>1</v>
      </c>
      <c r="J315" t="s">
        <v>13801</v>
      </c>
      <c r="K315" t="s">
        <v>13802</v>
      </c>
      <c r="L315">
        <v>270107</v>
      </c>
      <c r="M315" t="s">
        <v>13588</v>
      </c>
      <c r="N315">
        <v>270107006</v>
      </c>
      <c r="O315" t="s">
        <v>13613</v>
      </c>
      <c r="P315">
        <v>0</v>
      </c>
      <c r="Q315">
        <v>3876.6681250000001</v>
      </c>
      <c r="R315">
        <v>0</v>
      </c>
    </row>
    <row r="316" spans="1:18" x14ac:dyDescent="0.25">
      <c r="A316">
        <v>5</v>
      </c>
      <c r="B316">
        <v>5403</v>
      </c>
      <c r="C316" t="s">
        <v>798</v>
      </c>
      <c r="D316" t="s">
        <v>1220</v>
      </c>
      <c r="E316">
        <v>2</v>
      </c>
      <c r="F316" t="s">
        <v>13804</v>
      </c>
      <c r="G316" s="88">
        <v>2</v>
      </c>
      <c r="H316" s="88" t="s">
        <v>13770</v>
      </c>
      <c r="I316">
        <v>1</v>
      </c>
      <c r="J316" t="s">
        <v>13801</v>
      </c>
      <c r="K316" t="s">
        <v>13805</v>
      </c>
      <c r="L316">
        <v>270107</v>
      </c>
      <c r="M316" t="s">
        <v>13588</v>
      </c>
      <c r="N316">
        <v>270107006</v>
      </c>
      <c r="O316" t="s">
        <v>13613</v>
      </c>
      <c r="P316">
        <v>0</v>
      </c>
      <c r="Q316">
        <v>3876.6681250000001</v>
      </c>
      <c r="R316">
        <v>0</v>
      </c>
    </row>
    <row r="317" spans="1:18" x14ac:dyDescent="0.25">
      <c r="A317">
        <v>5</v>
      </c>
      <c r="B317">
        <v>5403</v>
      </c>
      <c r="C317" t="s">
        <v>798</v>
      </c>
      <c r="D317" t="s">
        <v>1220</v>
      </c>
      <c r="E317">
        <v>3</v>
      </c>
      <c r="F317" t="s">
        <v>13807</v>
      </c>
      <c r="G317" s="88">
        <v>1</v>
      </c>
      <c r="H317" s="88" t="s">
        <v>8278</v>
      </c>
      <c r="I317">
        <v>1</v>
      </c>
      <c r="J317" t="s">
        <v>13801</v>
      </c>
      <c r="K317" t="s">
        <v>13808</v>
      </c>
      <c r="L317">
        <v>270107</v>
      </c>
      <c r="M317" t="s">
        <v>13588</v>
      </c>
      <c r="N317">
        <v>270107006</v>
      </c>
      <c r="O317" t="s">
        <v>13613</v>
      </c>
      <c r="P317">
        <v>0</v>
      </c>
      <c r="Q317">
        <v>3876.6681250000001</v>
      </c>
      <c r="R317">
        <v>0</v>
      </c>
    </row>
    <row r="318" spans="1:18" x14ac:dyDescent="0.25">
      <c r="A318">
        <v>5</v>
      </c>
      <c r="B318">
        <v>5403</v>
      </c>
      <c r="C318" t="s">
        <v>798</v>
      </c>
      <c r="D318" t="s">
        <v>1220</v>
      </c>
      <c r="E318">
        <v>4</v>
      </c>
      <c r="F318" t="s">
        <v>13810</v>
      </c>
      <c r="G318" s="88">
        <v>1</v>
      </c>
      <c r="H318" s="88" t="s">
        <v>8278</v>
      </c>
      <c r="I318">
        <v>1</v>
      </c>
      <c r="J318" t="s">
        <v>13801</v>
      </c>
      <c r="K318" t="s">
        <v>13811</v>
      </c>
      <c r="L318">
        <v>270107</v>
      </c>
      <c r="M318" t="s">
        <v>13588</v>
      </c>
      <c r="N318">
        <v>270107006</v>
      </c>
      <c r="O318" t="s">
        <v>13613</v>
      </c>
      <c r="P318">
        <v>0</v>
      </c>
      <c r="Q318">
        <v>3876.6681250000001</v>
      </c>
      <c r="R318">
        <v>0</v>
      </c>
    </row>
    <row r="319" spans="1:18" x14ac:dyDescent="0.25">
      <c r="A319">
        <v>5</v>
      </c>
      <c r="B319">
        <v>5403</v>
      </c>
      <c r="C319" t="s">
        <v>798</v>
      </c>
      <c r="D319" t="s">
        <v>1220</v>
      </c>
      <c r="E319">
        <v>7</v>
      </c>
      <c r="F319" t="s">
        <v>13813</v>
      </c>
      <c r="G319" s="88">
        <v>2</v>
      </c>
      <c r="H319" s="88" t="s">
        <v>13770</v>
      </c>
      <c r="I319">
        <v>3</v>
      </c>
      <c r="J319" t="s">
        <v>13814</v>
      </c>
      <c r="K319" t="s">
        <v>13815</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13800</v>
      </c>
      <c r="G320" s="88">
        <v>1</v>
      </c>
      <c r="H320" s="88" t="s">
        <v>8278</v>
      </c>
      <c r="I320">
        <v>1</v>
      </c>
      <c r="J320" t="s">
        <v>13801</v>
      </c>
      <c r="K320" t="s">
        <v>13802</v>
      </c>
      <c r="L320">
        <v>270107</v>
      </c>
      <c r="M320" t="s">
        <v>13588</v>
      </c>
      <c r="N320">
        <v>270107006</v>
      </c>
      <c r="O320" t="s">
        <v>13613</v>
      </c>
      <c r="P320">
        <v>0</v>
      </c>
      <c r="Q320">
        <v>5761.2114983974407</v>
      </c>
      <c r="R320">
        <v>0</v>
      </c>
    </row>
    <row r="321" spans="1:18" x14ac:dyDescent="0.25">
      <c r="A321">
        <v>5</v>
      </c>
      <c r="B321">
        <v>5404</v>
      </c>
      <c r="C321" t="s">
        <v>798</v>
      </c>
      <c r="D321" t="s">
        <v>1223</v>
      </c>
      <c r="E321">
        <v>2</v>
      </c>
      <c r="F321" t="s">
        <v>13804</v>
      </c>
      <c r="G321" s="88">
        <v>2</v>
      </c>
      <c r="H321" s="88" t="s">
        <v>13770</v>
      </c>
      <c r="I321">
        <v>1</v>
      </c>
      <c r="J321" t="s">
        <v>13801</v>
      </c>
      <c r="K321" t="s">
        <v>13805</v>
      </c>
      <c r="L321">
        <v>270107</v>
      </c>
      <c r="M321" t="s">
        <v>13588</v>
      </c>
      <c r="N321">
        <v>270107006</v>
      </c>
      <c r="O321" t="s">
        <v>13613</v>
      </c>
      <c r="P321">
        <v>0</v>
      </c>
      <c r="Q321">
        <v>4101.7807291666704</v>
      </c>
      <c r="R321">
        <v>0</v>
      </c>
    </row>
    <row r="322" spans="1:18" x14ac:dyDescent="0.25">
      <c r="A322">
        <v>5</v>
      </c>
      <c r="B322">
        <v>5404</v>
      </c>
      <c r="C322" t="s">
        <v>798</v>
      </c>
      <c r="D322" t="s">
        <v>1223</v>
      </c>
      <c r="E322">
        <v>2</v>
      </c>
      <c r="F322" t="s">
        <v>13804</v>
      </c>
      <c r="G322" s="88">
        <v>2</v>
      </c>
      <c r="H322" s="88" t="s">
        <v>13770</v>
      </c>
      <c r="I322">
        <v>1</v>
      </c>
      <c r="J322" t="s">
        <v>13801</v>
      </c>
      <c r="K322" t="s">
        <v>13806</v>
      </c>
      <c r="L322">
        <v>270107</v>
      </c>
      <c r="M322" t="s">
        <v>13588</v>
      </c>
      <c r="N322">
        <v>270107006</v>
      </c>
      <c r="O322" t="s">
        <v>13613</v>
      </c>
      <c r="P322">
        <v>0</v>
      </c>
      <c r="Q322">
        <v>1659.43076923077</v>
      </c>
      <c r="R322">
        <v>0</v>
      </c>
    </row>
    <row r="323" spans="1:18" x14ac:dyDescent="0.25">
      <c r="A323">
        <v>5</v>
      </c>
      <c r="B323">
        <v>5404</v>
      </c>
      <c r="C323" t="s">
        <v>798</v>
      </c>
      <c r="D323" t="s">
        <v>1223</v>
      </c>
      <c r="E323">
        <v>3</v>
      </c>
      <c r="F323" t="s">
        <v>13807</v>
      </c>
      <c r="G323" s="88">
        <v>1</v>
      </c>
      <c r="H323" s="88" t="s">
        <v>8278</v>
      </c>
      <c r="I323">
        <v>1</v>
      </c>
      <c r="J323" t="s">
        <v>13801</v>
      </c>
      <c r="K323" t="s">
        <v>13808</v>
      </c>
      <c r="L323">
        <v>270107</v>
      </c>
      <c r="M323" t="s">
        <v>13588</v>
      </c>
      <c r="N323">
        <v>270107006</v>
      </c>
      <c r="O323" t="s">
        <v>13613</v>
      </c>
      <c r="P323">
        <v>0</v>
      </c>
      <c r="Q323">
        <v>5761.2114983974407</v>
      </c>
      <c r="R323">
        <v>0</v>
      </c>
    </row>
    <row r="324" spans="1:18" x14ac:dyDescent="0.25">
      <c r="A324">
        <v>5</v>
      </c>
      <c r="B324">
        <v>5404</v>
      </c>
      <c r="C324" t="s">
        <v>798</v>
      </c>
      <c r="D324" t="s">
        <v>1223</v>
      </c>
      <c r="E324">
        <v>4</v>
      </c>
      <c r="F324" t="s">
        <v>13810</v>
      </c>
      <c r="G324" s="88">
        <v>1</v>
      </c>
      <c r="H324" s="88" t="s">
        <v>8278</v>
      </c>
      <c r="I324">
        <v>1</v>
      </c>
      <c r="J324" t="s">
        <v>13801</v>
      </c>
      <c r="K324" t="s">
        <v>13811</v>
      </c>
      <c r="L324">
        <v>270107</v>
      </c>
      <c r="M324" t="s">
        <v>13588</v>
      </c>
      <c r="N324">
        <v>270107006</v>
      </c>
      <c r="O324" t="s">
        <v>13613</v>
      </c>
      <c r="P324">
        <v>0</v>
      </c>
      <c r="Q324">
        <v>5761.2114983974407</v>
      </c>
      <c r="R324">
        <v>0</v>
      </c>
    </row>
    <row r="325" spans="1:18" x14ac:dyDescent="0.25">
      <c r="A325">
        <v>5</v>
      </c>
      <c r="B325">
        <v>5404</v>
      </c>
      <c r="C325" t="s">
        <v>798</v>
      </c>
      <c r="D325" t="s">
        <v>1223</v>
      </c>
      <c r="E325">
        <v>7</v>
      </c>
      <c r="F325" t="s">
        <v>13813</v>
      </c>
      <c r="G325" s="88">
        <v>2</v>
      </c>
      <c r="H325" s="88" t="s">
        <v>13770</v>
      </c>
      <c r="I325">
        <v>3</v>
      </c>
      <c r="J325" t="s">
        <v>13814</v>
      </c>
      <c r="K325" t="s">
        <v>13771</v>
      </c>
      <c r="L325">
        <v>270107</v>
      </c>
      <c r="M325" t="s">
        <v>13588</v>
      </c>
      <c r="N325">
        <v>270107005</v>
      </c>
      <c r="O325" t="s">
        <v>13608</v>
      </c>
      <c r="P325">
        <v>0</v>
      </c>
      <c r="Q325">
        <v>1659.43076923077</v>
      </c>
      <c r="R325">
        <v>0</v>
      </c>
    </row>
    <row r="326" spans="1:18" x14ac:dyDescent="0.25">
      <c r="A326">
        <v>5</v>
      </c>
      <c r="B326">
        <v>5404</v>
      </c>
      <c r="C326" t="s">
        <v>798</v>
      </c>
      <c r="D326" t="s">
        <v>1223</v>
      </c>
      <c r="E326">
        <v>7</v>
      </c>
      <c r="F326" t="s">
        <v>13813</v>
      </c>
      <c r="G326" s="88">
        <v>2</v>
      </c>
      <c r="H326" s="88" t="s">
        <v>13770</v>
      </c>
      <c r="I326">
        <v>3</v>
      </c>
      <c r="J326" t="s">
        <v>13814</v>
      </c>
      <c r="K326" t="s">
        <v>13815</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13800</v>
      </c>
      <c r="G327" s="88">
        <v>1</v>
      </c>
      <c r="H327" s="88" t="s">
        <v>8278</v>
      </c>
      <c r="I327">
        <v>1</v>
      </c>
      <c r="J327" t="s">
        <v>13801</v>
      </c>
      <c r="K327" t="s">
        <v>13802</v>
      </c>
      <c r="L327">
        <v>270107</v>
      </c>
      <c r="M327" t="s">
        <v>13588</v>
      </c>
      <c r="N327">
        <v>270107006</v>
      </c>
      <c r="O327" t="s">
        <v>13613</v>
      </c>
      <c r="P327">
        <v>0</v>
      </c>
      <c r="Q327">
        <v>10589.871121794871</v>
      </c>
      <c r="R327">
        <v>0</v>
      </c>
    </row>
    <row r="328" spans="1:18" x14ac:dyDescent="0.25">
      <c r="A328">
        <v>5</v>
      </c>
      <c r="B328">
        <v>5405</v>
      </c>
      <c r="C328" t="s">
        <v>798</v>
      </c>
      <c r="D328" t="s">
        <v>1226</v>
      </c>
      <c r="E328">
        <v>2</v>
      </c>
      <c r="F328" t="s">
        <v>13804</v>
      </c>
      <c r="G328" s="88">
        <v>2</v>
      </c>
      <c r="H328" s="88" t="s">
        <v>13770</v>
      </c>
      <c r="I328">
        <v>1</v>
      </c>
      <c r="J328" t="s">
        <v>13801</v>
      </c>
      <c r="K328" t="s">
        <v>13805</v>
      </c>
      <c r="L328">
        <v>270107</v>
      </c>
      <c r="M328" t="s">
        <v>13588</v>
      </c>
      <c r="N328">
        <v>270107006</v>
      </c>
      <c r="O328" t="s">
        <v>13613</v>
      </c>
      <c r="P328">
        <v>0</v>
      </c>
      <c r="Q328">
        <v>10589.871121794871</v>
      </c>
      <c r="R328">
        <v>0</v>
      </c>
    </row>
    <row r="329" spans="1:18" x14ac:dyDescent="0.25">
      <c r="A329">
        <v>5</v>
      </c>
      <c r="B329">
        <v>5405</v>
      </c>
      <c r="C329" t="s">
        <v>798</v>
      </c>
      <c r="D329" t="s">
        <v>1226</v>
      </c>
      <c r="E329">
        <v>3</v>
      </c>
      <c r="F329" t="s">
        <v>13807</v>
      </c>
      <c r="G329" s="88">
        <v>1</v>
      </c>
      <c r="H329" s="88" t="s">
        <v>8278</v>
      </c>
      <c r="I329">
        <v>1</v>
      </c>
      <c r="J329" t="s">
        <v>13801</v>
      </c>
      <c r="K329" t="s">
        <v>13808</v>
      </c>
      <c r="L329">
        <v>270107</v>
      </c>
      <c r="M329" t="s">
        <v>13588</v>
      </c>
      <c r="N329">
        <v>270107006</v>
      </c>
      <c r="O329" t="s">
        <v>13613</v>
      </c>
      <c r="P329">
        <v>0</v>
      </c>
      <c r="Q329">
        <v>10589.871121794871</v>
      </c>
      <c r="R329">
        <v>0</v>
      </c>
    </row>
    <row r="330" spans="1:18" x14ac:dyDescent="0.25">
      <c r="A330">
        <v>5</v>
      </c>
      <c r="B330">
        <v>5405</v>
      </c>
      <c r="C330" t="s">
        <v>798</v>
      </c>
      <c r="D330" t="s">
        <v>1226</v>
      </c>
      <c r="E330">
        <v>4</v>
      </c>
      <c r="F330" t="s">
        <v>13810</v>
      </c>
      <c r="G330" s="88">
        <v>1</v>
      </c>
      <c r="H330" s="88" t="s">
        <v>8278</v>
      </c>
      <c r="I330">
        <v>1</v>
      </c>
      <c r="J330" t="s">
        <v>13801</v>
      </c>
      <c r="K330" t="s">
        <v>13811</v>
      </c>
      <c r="L330">
        <v>270107</v>
      </c>
      <c r="M330" t="s">
        <v>13588</v>
      </c>
      <c r="N330">
        <v>270107006</v>
      </c>
      <c r="O330" t="s">
        <v>13613</v>
      </c>
      <c r="P330">
        <v>0</v>
      </c>
      <c r="Q330">
        <v>10589.871121794871</v>
      </c>
      <c r="R330">
        <v>0</v>
      </c>
    </row>
    <row r="331" spans="1:18" x14ac:dyDescent="0.25">
      <c r="A331">
        <v>5</v>
      </c>
      <c r="B331">
        <v>5405</v>
      </c>
      <c r="C331" t="s">
        <v>798</v>
      </c>
      <c r="D331" t="s">
        <v>1226</v>
      </c>
      <c r="E331">
        <v>7</v>
      </c>
      <c r="F331" t="s">
        <v>13813</v>
      </c>
      <c r="G331" s="88">
        <v>2</v>
      </c>
      <c r="H331" s="88" t="s">
        <v>13770</v>
      </c>
      <c r="I331">
        <v>3</v>
      </c>
      <c r="J331" t="s">
        <v>13814</v>
      </c>
      <c r="K331" t="s">
        <v>13771</v>
      </c>
      <c r="L331">
        <v>270107</v>
      </c>
      <c r="M331" t="s">
        <v>13588</v>
      </c>
      <c r="N331">
        <v>270107005</v>
      </c>
      <c r="O331" t="s">
        <v>13608</v>
      </c>
      <c r="P331">
        <v>0</v>
      </c>
      <c r="Q331">
        <v>1938.3340625000001</v>
      </c>
      <c r="R331">
        <v>0</v>
      </c>
    </row>
    <row r="332" spans="1:18" x14ac:dyDescent="0.25">
      <c r="A332">
        <v>5</v>
      </c>
      <c r="B332">
        <v>5405</v>
      </c>
      <c r="C332" t="s">
        <v>798</v>
      </c>
      <c r="D332" t="s">
        <v>1226</v>
      </c>
      <c r="E332">
        <v>7</v>
      </c>
      <c r="F332" t="s">
        <v>13813</v>
      </c>
      <c r="G332" s="88">
        <v>2</v>
      </c>
      <c r="H332" s="88" t="s">
        <v>13770</v>
      </c>
      <c r="I332">
        <v>3</v>
      </c>
      <c r="J332" t="s">
        <v>13814</v>
      </c>
      <c r="K332" t="s">
        <v>13815</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13800</v>
      </c>
      <c r="G333" s="88">
        <v>1</v>
      </c>
      <c r="H333" s="88" t="s">
        <v>8278</v>
      </c>
      <c r="I333">
        <v>1</v>
      </c>
      <c r="J333" t="s">
        <v>13801</v>
      </c>
      <c r="K333" t="s">
        <v>13802</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13800</v>
      </c>
      <c r="G334" s="88">
        <v>1</v>
      </c>
      <c r="H334" s="88" t="s">
        <v>8278</v>
      </c>
      <c r="I334">
        <v>1</v>
      </c>
      <c r="J334" t="s">
        <v>13801</v>
      </c>
      <c r="K334" t="s">
        <v>13803</v>
      </c>
      <c r="L334">
        <v>270107</v>
      </c>
      <c r="M334" t="s">
        <v>13588</v>
      </c>
      <c r="N334">
        <v>270107006</v>
      </c>
      <c r="O334" t="s">
        <v>13613</v>
      </c>
      <c r="P334">
        <v>0</v>
      </c>
      <c r="Q334">
        <v>0</v>
      </c>
      <c r="R334">
        <v>1989.87037037037</v>
      </c>
    </row>
    <row r="335" spans="1:18" x14ac:dyDescent="0.25">
      <c r="A335">
        <v>5</v>
      </c>
      <c r="B335">
        <v>5501</v>
      </c>
      <c r="C335" t="s">
        <v>798</v>
      </c>
      <c r="D335" t="s">
        <v>1229</v>
      </c>
      <c r="E335">
        <v>2</v>
      </c>
      <c r="F335" t="s">
        <v>13804</v>
      </c>
      <c r="G335" s="88">
        <v>2</v>
      </c>
      <c r="H335" s="88" t="s">
        <v>13770</v>
      </c>
      <c r="I335">
        <v>1</v>
      </c>
      <c r="J335" t="s">
        <v>13801</v>
      </c>
      <c r="K335" t="s">
        <v>13805</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2</v>
      </c>
      <c r="F336" t="s">
        <v>13804</v>
      </c>
      <c r="G336" s="88">
        <v>2</v>
      </c>
      <c r="H336" s="88" t="s">
        <v>13770</v>
      </c>
      <c r="I336">
        <v>1</v>
      </c>
      <c r="J336" t="s">
        <v>13801</v>
      </c>
      <c r="K336" t="s">
        <v>13806</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3</v>
      </c>
      <c r="F337" t="s">
        <v>13807</v>
      </c>
      <c r="G337" s="88">
        <v>1</v>
      </c>
      <c r="H337" s="88" t="s">
        <v>8278</v>
      </c>
      <c r="I337">
        <v>1</v>
      </c>
      <c r="J337" t="s">
        <v>13801</v>
      </c>
      <c r="K337" t="s">
        <v>13808</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3</v>
      </c>
      <c r="F338" t="s">
        <v>13807</v>
      </c>
      <c r="G338" s="88">
        <v>1</v>
      </c>
      <c r="H338" s="88" t="s">
        <v>8278</v>
      </c>
      <c r="I338">
        <v>1</v>
      </c>
      <c r="J338" t="s">
        <v>13801</v>
      </c>
      <c r="K338" t="s">
        <v>13809</v>
      </c>
      <c r="L338">
        <v>270107</v>
      </c>
      <c r="M338" t="s">
        <v>13588</v>
      </c>
      <c r="N338">
        <v>270107006</v>
      </c>
      <c r="O338" t="s">
        <v>13613</v>
      </c>
      <c r="P338">
        <v>0</v>
      </c>
      <c r="Q338">
        <v>0</v>
      </c>
      <c r="R338">
        <v>1989.87037037037</v>
      </c>
    </row>
    <row r="339" spans="1:18" x14ac:dyDescent="0.25">
      <c r="A339">
        <v>5</v>
      </c>
      <c r="B339">
        <v>5501</v>
      </c>
      <c r="C339" t="s">
        <v>798</v>
      </c>
      <c r="D339" t="s">
        <v>1229</v>
      </c>
      <c r="E339">
        <v>4</v>
      </c>
      <c r="F339" t="s">
        <v>13810</v>
      </c>
      <c r="G339" s="88">
        <v>1</v>
      </c>
      <c r="H339" s="88" t="s">
        <v>8278</v>
      </c>
      <c r="I339">
        <v>1</v>
      </c>
      <c r="J339" t="s">
        <v>13801</v>
      </c>
      <c r="K339" t="s">
        <v>13811</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4</v>
      </c>
      <c r="F340" t="s">
        <v>13810</v>
      </c>
      <c r="G340" s="88">
        <v>1</v>
      </c>
      <c r="H340" s="88" t="s">
        <v>8278</v>
      </c>
      <c r="I340">
        <v>1</v>
      </c>
      <c r="J340" t="s">
        <v>13801</v>
      </c>
      <c r="K340" t="s">
        <v>13812</v>
      </c>
      <c r="L340">
        <v>270107</v>
      </c>
      <c r="M340" t="s">
        <v>13588</v>
      </c>
      <c r="N340">
        <v>270107006</v>
      </c>
      <c r="O340" t="s">
        <v>13613</v>
      </c>
      <c r="P340">
        <v>0</v>
      </c>
      <c r="Q340">
        <v>0</v>
      </c>
      <c r="R340">
        <v>1989.87037037037</v>
      </c>
    </row>
    <row r="341" spans="1:18" x14ac:dyDescent="0.25">
      <c r="A341">
        <v>5</v>
      </c>
      <c r="B341">
        <v>5501</v>
      </c>
      <c r="C341" t="s">
        <v>798</v>
      </c>
      <c r="D341" t="s">
        <v>1229</v>
      </c>
      <c r="E341">
        <v>7</v>
      </c>
      <c r="F341" t="s">
        <v>13813</v>
      </c>
      <c r="G341" s="88">
        <v>2</v>
      </c>
      <c r="H341" s="88" t="s">
        <v>13770</v>
      </c>
      <c r="I341">
        <v>3</v>
      </c>
      <c r="J341" t="s">
        <v>13814</v>
      </c>
      <c r="K341" t="s">
        <v>13771</v>
      </c>
      <c r="L341">
        <v>270107</v>
      </c>
      <c r="M341" t="s">
        <v>13588</v>
      </c>
      <c r="N341">
        <v>270107005</v>
      </c>
      <c r="O341" t="s">
        <v>13608</v>
      </c>
      <c r="P341">
        <v>6264</v>
      </c>
      <c r="Q341">
        <v>3047.65625</v>
      </c>
      <c r="R341">
        <v>0</v>
      </c>
    </row>
    <row r="342" spans="1:18" x14ac:dyDescent="0.25">
      <c r="A342">
        <v>5</v>
      </c>
      <c r="B342">
        <v>5501</v>
      </c>
      <c r="C342" t="s">
        <v>798</v>
      </c>
      <c r="D342" t="s">
        <v>1229</v>
      </c>
      <c r="E342">
        <v>7</v>
      </c>
      <c r="F342" t="s">
        <v>13813</v>
      </c>
      <c r="G342" s="88">
        <v>2</v>
      </c>
      <c r="H342" s="88" t="s">
        <v>13770</v>
      </c>
      <c r="I342">
        <v>3</v>
      </c>
      <c r="J342" t="s">
        <v>13814</v>
      </c>
      <c r="K342" t="s">
        <v>13815</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7</v>
      </c>
      <c r="F343" t="s">
        <v>13813</v>
      </c>
      <c r="G343" s="88">
        <v>2</v>
      </c>
      <c r="H343" s="88" t="s">
        <v>13770</v>
      </c>
      <c r="I343">
        <v>3</v>
      </c>
      <c r="J343" t="s">
        <v>13814</v>
      </c>
      <c r="K343" t="s">
        <v>13816</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13800</v>
      </c>
      <c r="G344" s="88">
        <v>1</v>
      </c>
      <c r="H344" s="88" t="s">
        <v>8278</v>
      </c>
      <c r="I344">
        <v>1</v>
      </c>
      <c r="J344" t="s">
        <v>13801</v>
      </c>
      <c r="K344" t="s">
        <v>13802</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13800</v>
      </c>
      <c r="G345" s="88">
        <v>1</v>
      </c>
      <c r="H345" s="88" t="s">
        <v>8278</v>
      </c>
      <c r="I345">
        <v>1</v>
      </c>
      <c r="J345" t="s">
        <v>13801</v>
      </c>
      <c r="K345" t="s">
        <v>13803</v>
      </c>
      <c r="L345">
        <v>270107</v>
      </c>
      <c r="M345" t="s">
        <v>13588</v>
      </c>
      <c r="N345">
        <v>270107006</v>
      </c>
      <c r="O345" t="s">
        <v>13613</v>
      </c>
      <c r="P345">
        <v>369</v>
      </c>
      <c r="Q345">
        <v>0</v>
      </c>
      <c r="R345">
        <v>3309.3564814814818</v>
      </c>
    </row>
    <row r="346" spans="1:18" x14ac:dyDescent="0.25">
      <c r="A346">
        <v>5</v>
      </c>
      <c r="B346">
        <v>5502</v>
      </c>
      <c r="C346" t="s">
        <v>798</v>
      </c>
      <c r="D346" t="s">
        <v>1232</v>
      </c>
      <c r="E346">
        <v>2</v>
      </c>
      <c r="F346" t="s">
        <v>13804</v>
      </c>
      <c r="G346" s="88">
        <v>2</v>
      </c>
      <c r="H346" s="88" t="s">
        <v>13770</v>
      </c>
      <c r="I346">
        <v>1</v>
      </c>
      <c r="J346" t="s">
        <v>13801</v>
      </c>
      <c r="K346" t="s">
        <v>13805</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2</v>
      </c>
      <c r="F347" t="s">
        <v>13804</v>
      </c>
      <c r="G347" s="88">
        <v>2</v>
      </c>
      <c r="H347" s="88" t="s">
        <v>13770</v>
      </c>
      <c r="I347">
        <v>1</v>
      </c>
      <c r="J347" t="s">
        <v>13801</v>
      </c>
      <c r="K347" t="s">
        <v>13806</v>
      </c>
      <c r="L347">
        <v>270107</v>
      </c>
      <c r="M347" t="s">
        <v>13588</v>
      </c>
      <c r="N347">
        <v>270107006</v>
      </c>
      <c r="O347" t="s">
        <v>13613</v>
      </c>
      <c r="P347">
        <v>369</v>
      </c>
      <c r="Q347">
        <v>0</v>
      </c>
      <c r="R347">
        <v>5609.4106902356907</v>
      </c>
    </row>
    <row r="348" spans="1:18" x14ac:dyDescent="0.25">
      <c r="A348">
        <v>5</v>
      </c>
      <c r="B348">
        <v>5502</v>
      </c>
      <c r="C348" t="s">
        <v>798</v>
      </c>
      <c r="D348" t="s">
        <v>1232</v>
      </c>
      <c r="E348">
        <v>3</v>
      </c>
      <c r="F348" t="s">
        <v>13807</v>
      </c>
      <c r="G348" s="88">
        <v>1</v>
      </c>
      <c r="H348" s="88" t="s">
        <v>8278</v>
      </c>
      <c r="I348">
        <v>1</v>
      </c>
      <c r="J348" t="s">
        <v>13801</v>
      </c>
      <c r="K348" t="s">
        <v>13808</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3</v>
      </c>
      <c r="F349" t="s">
        <v>13807</v>
      </c>
      <c r="G349" s="88">
        <v>1</v>
      </c>
      <c r="H349" s="88" t="s">
        <v>8278</v>
      </c>
      <c r="I349">
        <v>1</v>
      </c>
      <c r="J349" t="s">
        <v>13801</v>
      </c>
      <c r="K349" t="s">
        <v>13809</v>
      </c>
      <c r="L349">
        <v>270107</v>
      </c>
      <c r="M349" t="s">
        <v>13588</v>
      </c>
      <c r="N349">
        <v>270107006</v>
      </c>
      <c r="O349" t="s">
        <v>13613</v>
      </c>
      <c r="P349">
        <v>0</v>
      </c>
      <c r="Q349">
        <v>0</v>
      </c>
      <c r="R349">
        <v>1402.481481481482</v>
      </c>
    </row>
    <row r="350" spans="1:18" x14ac:dyDescent="0.25">
      <c r="A350">
        <v>5</v>
      </c>
      <c r="B350">
        <v>5502</v>
      </c>
      <c r="C350" t="s">
        <v>798</v>
      </c>
      <c r="D350" t="s">
        <v>1232</v>
      </c>
      <c r="E350">
        <v>4</v>
      </c>
      <c r="F350" t="s">
        <v>13810</v>
      </c>
      <c r="G350" s="88">
        <v>1</v>
      </c>
      <c r="H350" s="88" t="s">
        <v>8278</v>
      </c>
      <c r="I350">
        <v>1</v>
      </c>
      <c r="J350" t="s">
        <v>13801</v>
      </c>
      <c r="K350" t="s">
        <v>13811</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4</v>
      </c>
      <c r="F351" t="s">
        <v>13810</v>
      </c>
      <c r="G351" s="88">
        <v>1</v>
      </c>
      <c r="H351" s="88" t="s">
        <v>8278</v>
      </c>
      <c r="I351">
        <v>1</v>
      </c>
      <c r="J351" t="s">
        <v>13801</v>
      </c>
      <c r="K351" t="s">
        <v>13812</v>
      </c>
      <c r="L351">
        <v>270107</v>
      </c>
      <c r="M351" t="s">
        <v>13588</v>
      </c>
      <c r="N351">
        <v>270107006</v>
      </c>
      <c r="O351" t="s">
        <v>13613</v>
      </c>
      <c r="P351">
        <v>369</v>
      </c>
      <c r="Q351">
        <v>0</v>
      </c>
      <c r="R351">
        <v>3309.3564814814818</v>
      </c>
    </row>
    <row r="352" spans="1:18" x14ac:dyDescent="0.25">
      <c r="A352">
        <v>5</v>
      </c>
      <c r="B352">
        <v>5502</v>
      </c>
      <c r="C352" t="s">
        <v>798</v>
      </c>
      <c r="D352" t="s">
        <v>1232</v>
      </c>
      <c r="E352">
        <v>7</v>
      </c>
      <c r="F352" t="s">
        <v>13813</v>
      </c>
      <c r="G352" s="88">
        <v>2</v>
      </c>
      <c r="H352" s="88" t="s">
        <v>13770</v>
      </c>
      <c r="I352">
        <v>3</v>
      </c>
      <c r="J352" t="s">
        <v>13814</v>
      </c>
      <c r="K352" t="s">
        <v>13771</v>
      </c>
      <c r="L352">
        <v>270107</v>
      </c>
      <c r="M352" t="s">
        <v>13588</v>
      </c>
      <c r="N352">
        <v>270107005</v>
      </c>
      <c r="O352" t="s">
        <v>13608</v>
      </c>
      <c r="P352">
        <v>3100</v>
      </c>
      <c r="Q352">
        <v>2421.3448317307702</v>
      </c>
      <c r="R352">
        <v>0</v>
      </c>
    </row>
    <row r="353" spans="1:18" x14ac:dyDescent="0.25">
      <c r="A353">
        <v>5</v>
      </c>
      <c r="B353">
        <v>5502</v>
      </c>
      <c r="C353" t="s">
        <v>798</v>
      </c>
      <c r="D353" t="s">
        <v>1232</v>
      </c>
      <c r="E353">
        <v>7</v>
      </c>
      <c r="F353" t="s">
        <v>13813</v>
      </c>
      <c r="G353" s="88">
        <v>2</v>
      </c>
      <c r="H353" s="88" t="s">
        <v>13770</v>
      </c>
      <c r="I353">
        <v>3</v>
      </c>
      <c r="J353" t="s">
        <v>13814</v>
      </c>
      <c r="K353" t="s">
        <v>13815</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7</v>
      </c>
      <c r="F354" t="s">
        <v>13813</v>
      </c>
      <c r="G354" s="88">
        <v>2</v>
      </c>
      <c r="H354" s="88" t="s">
        <v>13770</v>
      </c>
      <c r="I354">
        <v>3</v>
      </c>
      <c r="J354" t="s">
        <v>13814</v>
      </c>
      <c r="K354" t="s">
        <v>13816</v>
      </c>
      <c r="L354">
        <v>270107</v>
      </c>
      <c r="M354" t="s">
        <v>13588</v>
      </c>
      <c r="N354">
        <v>270107005</v>
      </c>
      <c r="O354" t="s">
        <v>13608</v>
      </c>
      <c r="P354">
        <v>369</v>
      </c>
      <c r="Q354">
        <v>0</v>
      </c>
      <c r="R354">
        <v>0</v>
      </c>
    </row>
    <row r="355" spans="1:18" x14ac:dyDescent="0.25">
      <c r="A355">
        <v>5</v>
      </c>
      <c r="B355">
        <v>5504</v>
      </c>
      <c r="C355" t="s">
        <v>798</v>
      </c>
      <c r="D355" t="s">
        <v>1238</v>
      </c>
      <c r="E355">
        <v>1</v>
      </c>
      <c r="F355" t="s">
        <v>13800</v>
      </c>
      <c r="G355" s="88">
        <v>1</v>
      </c>
      <c r="H355" s="88" t="s">
        <v>8278</v>
      </c>
      <c r="I355">
        <v>1</v>
      </c>
      <c r="J355" t="s">
        <v>13801</v>
      </c>
      <c r="K355" t="s">
        <v>13802</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2</v>
      </c>
      <c r="F356" t="s">
        <v>13804</v>
      </c>
      <c r="G356" s="88">
        <v>2</v>
      </c>
      <c r="H356" s="88" t="s">
        <v>13770</v>
      </c>
      <c r="I356">
        <v>1</v>
      </c>
      <c r="J356" t="s">
        <v>13801</v>
      </c>
      <c r="K356" t="s">
        <v>13805</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2</v>
      </c>
      <c r="F357" t="s">
        <v>13804</v>
      </c>
      <c r="G357" s="88">
        <v>2</v>
      </c>
      <c r="H357" s="88" t="s">
        <v>13770</v>
      </c>
      <c r="I357">
        <v>1</v>
      </c>
      <c r="J357" t="s">
        <v>13801</v>
      </c>
      <c r="K357" t="s">
        <v>13806</v>
      </c>
      <c r="L357">
        <v>270107</v>
      </c>
      <c r="M357" t="s">
        <v>13588</v>
      </c>
      <c r="N357">
        <v>270107006</v>
      </c>
      <c r="O357" t="s">
        <v>13613</v>
      </c>
      <c r="P357">
        <v>0</v>
      </c>
      <c r="Q357">
        <v>0</v>
      </c>
      <c r="R357">
        <v>4310.8629186602866</v>
      </c>
    </row>
    <row r="358" spans="1:18" x14ac:dyDescent="0.25">
      <c r="A358">
        <v>5</v>
      </c>
      <c r="B358">
        <v>5504</v>
      </c>
      <c r="C358" t="s">
        <v>798</v>
      </c>
      <c r="D358" t="s">
        <v>1238</v>
      </c>
      <c r="E358">
        <v>3</v>
      </c>
      <c r="F358" t="s">
        <v>13807</v>
      </c>
      <c r="G358" s="88">
        <v>1</v>
      </c>
      <c r="H358" s="88" t="s">
        <v>8278</v>
      </c>
      <c r="I358">
        <v>1</v>
      </c>
      <c r="J358" t="s">
        <v>13801</v>
      </c>
      <c r="K358" t="s">
        <v>13808</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4</v>
      </c>
      <c r="F359" t="s">
        <v>13810</v>
      </c>
      <c r="G359" s="88">
        <v>1</v>
      </c>
      <c r="H359" s="88" t="s">
        <v>8278</v>
      </c>
      <c r="I359">
        <v>1</v>
      </c>
      <c r="J359" t="s">
        <v>13801</v>
      </c>
      <c r="K359" t="s">
        <v>13811</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7</v>
      </c>
      <c r="F360" t="s">
        <v>13813</v>
      </c>
      <c r="G360" s="88">
        <v>2</v>
      </c>
      <c r="H360" s="88" t="s">
        <v>13770</v>
      </c>
      <c r="I360">
        <v>3</v>
      </c>
      <c r="J360" t="s">
        <v>13814</v>
      </c>
      <c r="K360" t="s">
        <v>13771</v>
      </c>
      <c r="L360">
        <v>270107</v>
      </c>
      <c r="M360" t="s">
        <v>13588</v>
      </c>
      <c r="N360">
        <v>270107005</v>
      </c>
      <c r="O360" t="s">
        <v>13608</v>
      </c>
      <c r="P360">
        <v>0</v>
      </c>
      <c r="Q360">
        <v>1680.4358974359</v>
      </c>
      <c r="R360">
        <v>0</v>
      </c>
    </row>
    <row r="361" spans="1:18" x14ac:dyDescent="0.25">
      <c r="A361">
        <v>5</v>
      </c>
      <c r="B361">
        <v>5504</v>
      </c>
      <c r="C361" t="s">
        <v>798</v>
      </c>
      <c r="D361" t="s">
        <v>1238</v>
      </c>
      <c r="E361">
        <v>7</v>
      </c>
      <c r="F361" t="s">
        <v>13813</v>
      </c>
      <c r="G361" s="88">
        <v>2</v>
      </c>
      <c r="H361" s="88" t="s">
        <v>13770</v>
      </c>
      <c r="I361">
        <v>3</v>
      </c>
      <c r="J361" t="s">
        <v>13814</v>
      </c>
      <c r="K361" t="s">
        <v>13815</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7</v>
      </c>
      <c r="F362" t="s">
        <v>13813</v>
      </c>
      <c r="G362" s="88">
        <v>2</v>
      </c>
      <c r="H362" s="88" t="s">
        <v>13770</v>
      </c>
      <c r="I362">
        <v>3</v>
      </c>
      <c r="J362" t="s">
        <v>13814</v>
      </c>
      <c r="K362" t="s">
        <v>13816</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13800</v>
      </c>
      <c r="G363" s="88">
        <v>1</v>
      </c>
      <c r="H363" s="88" t="s">
        <v>8278</v>
      </c>
      <c r="I363">
        <v>1</v>
      </c>
      <c r="J363" t="s">
        <v>13801</v>
      </c>
      <c r="K363" t="s">
        <v>13802</v>
      </c>
      <c r="L363">
        <v>270107</v>
      </c>
      <c r="M363" t="s">
        <v>13588</v>
      </c>
      <c r="N363">
        <v>270107006</v>
      </c>
      <c r="O363" t="s">
        <v>13613</v>
      </c>
      <c r="P363">
        <v>0</v>
      </c>
      <c r="Q363">
        <v>4380.6840224359003</v>
      </c>
      <c r="R363">
        <v>0</v>
      </c>
    </row>
    <row r="364" spans="1:18" x14ac:dyDescent="0.25">
      <c r="A364">
        <v>5</v>
      </c>
      <c r="B364">
        <v>5506</v>
      </c>
      <c r="C364" t="s">
        <v>798</v>
      </c>
      <c r="D364" t="s">
        <v>1241</v>
      </c>
      <c r="E364">
        <v>2</v>
      </c>
      <c r="F364" t="s">
        <v>13804</v>
      </c>
      <c r="G364" s="88">
        <v>2</v>
      </c>
      <c r="H364" s="88" t="s">
        <v>13770</v>
      </c>
      <c r="I364">
        <v>1</v>
      </c>
      <c r="J364" t="s">
        <v>13801</v>
      </c>
      <c r="K364" t="s">
        <v>13805</v>
      </c>
      <c r="L364">
        <v>270107</v>
      </c>
      <c r="M364" t="s">
        <v>13588</v>
      </c>
      <c r="N364">
        <v>270107006</v>
      </c>
      <c r="O364" t="s">
        <v>13613</v>
      </c>
      <c r="P364">
        <v>0</v>
      </c>
      <c r="Q364">
        <v>4380.6840224359003</v>
      </c>
      <c r="R364">
        <v>0</v>
      </c>
    </row>
    <row r="365" spans="1:18" x14ac:dyDescent="0.25">
      <c r="A365">
        <v>5</v>
      </c>
      <c r="B365">
        <v>5506</v>
      </c>
      <c r="C365" t="s">
        <v>798</v>
      </c>
      <c r="D365" t="s">
        <v>1241</v>
      </c>
      <c r="E365">
        <v>3</v>
      </c>
      <c r="F365" t="s">
        <v>13807</v>
      </c>
      <c r="G365" s="88">
        <v>1</v>
      </c>
      <c r="H365" s="88" t="s">
        <v>8278</v>
      </c>
      <c r="I365">
        <v>1</v>
      </c>
      <c r="J365" t="s">
        <v>13801</v>
      </c>
      <c r="K365" t="s">
        <v>13808</v>
      </c>
      <c r="L365">
        <v>270107</v>
      </c>
      <c r="M365" t="s">
        <v>13588</v>
      </c>
      <c r="N365">
        <v>270107006</v>
      </c>
      <c r="O365" t="s">
        <v>13613</v>
      </c>
      <c r="P365">
        <v>0</v>
      </c>
      <c r="Q365">
        <v>4380.6840224359003</v>
      </c>
      <c r="R365">
        <v>0</v>
      </c>
    </row>
    <row r="366" spans="1:18" x14ac:dyDescent="0.25">
      <c r="A366">
        <v>5</v>
      </c>
      <c r="B366">
        <v>5506</v>
      </c>
      <c r="C366" t="s">
        <v>798</v>
      </c>
      <c r="D366" t="s">
        <v>1241</v>
      </c>
      <c r="E366">
        <v>4</v>
      </c>
      <c r="F366" t="s">
        <v>13810</v>
      </c>
      <c r="G366" s="88">
        <v>1</v>
      </c>
      <c r="H366" s="88" t="s">
        <v>8278</v>
      </c>
      <c r="I366">
        <v>1</v>
      </c>
      <c r="J366" t="s">
        <v>13801</v>
      </c>
      <c r="K366" t="s">
        <v>13811</v>
      </c>
      <c r="L366">
        <v>270107</v>
      </c>
      <c r="M366" t="s">
        <v>13588</v>
      </c>
      <c r="N366">
        <v>270107006</v>
      </c>
      <c r="O366" t="s">
        <v>13613</v>
      </c>
      <c r="P366">
        <v>0</v>
      </c>
      <c r="Q366">
        <v>4380.6840224359003</v>
      </c>
      <c r="R366">
        <v>0</v>
      </c>
    </row>
    <row r="367" spans="1:18" x14ac:dyDescent="0.25">
      <c r="A367">
        <v>5</v>
      </c>
      <c r="B367">
        <v>5506</v>
      </c>
      <c r="C367" t="s">
        <v>798</v>
      </c>
      <c r="D367" t="s">
        <v>1241</v>
      </c>
      <c r="E367">
        <v>7</v>
      </c>
      <c r="F367" t="s">
        <v>13813</v>
      </c>
      <c r="G367" s="88">
        <v>2</v>
      </c>
      <c r="H367" s="88" t="s">
        <v>13770</v>
      </c>
      <c r="I367">
        <v>3</v>
      </c>
      <c r="J367" t="s">
        <v>13814</v>
      </c>
      <c r="K367" t="s">
        <v>13771</v>
      </c>
      <c r="L367">
        <v>270107</v>
      </c>
      <c r="M367" t="s">
        <v>13588</v>
      </c>
      <c r="N367">
        <v>270107005</v>
      </c>
      <c r="O367" t="s">
        <v>13608</v>
      </c>
      <c r="P367">
        <v>0</v>
      </c>
      <c r="Q367">
        <v>761.9140625</v>
      </c>
      <c r="R367">
        <v>0</v>
      </c>
    </row>
    <row r="368" spans="1:18" x14ac:dyDescent="0.25">
      <c r="A368">
        <v>5</v>
      </c>
      <c r="B368">
        <v>5506</v>
      </c>
      <c r="C368" t="s">
        <v>798</v>
      </c>
      <c r="D368" t="s">
        <v>1241</v>
      </c>
      <c r="E368">
        <v>7</v>
      </c>
      <c r="F368" t="s">
        <v>13813</v>
      </c>
      <c r="G368" s="88">
        <v>2</v>
      </c>
      <c r="H368" s="88" t="s">
        <v>13770</v>
      </c>
      <c r="I368">
        <v>3</v>
      </c>
      <c r="J368" t="s">
        <v>13814</v>
      </c>
      <c r="K368" t="s">
        <v>13815</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13800</v>
      </c>
      <c r="G369" s="88">
        <v>1</v>
      </c>
      <c r="H369" s="88" t="s">
        <v>8278</v>
      </c>
      <c r="I369">
        <v>1</v>
      </c>
      <c r="J369" t="s">
        <v>13801</v>
      </c>
      <c r="K369" t="s">
        <v>13802</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13800</v>
      </c>
      <c r="G370" s="88">
        <v>1</v>
      </c>
      <c r="H370" s="88" t="s">
        <v>8278</v>
      </c>
      <c r="I370">
        <v>1</v>
      </c>
      <c r="J370" t="s">
        <v>13801</v>
      </c>
      <c r="K370" t="s">
        <v>13803</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2</v>
      </c>
      <c r="F371" t="s">
        <v>13804</v>
      </c>
      <c r="G371" s="88">
        <v>2</v>
      </c>
      <c r="H371" s="88" t="s">
        <v>13770</v>
      </c>
      <c r="I371">
        <v>1</v>
      </c>
      <c r="J371" t="s">
        <v>13801</v>
      </c>
      <c r="K371" t="s">
        <v>13805</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2</v>
      </c>
      <c r="F372" t="s">
        <v>13804</v>
      </c>
      <c r="G372" s="88">
        <v>2</v>
      </c>
      <c r="H372" s="88" t="s">
        <v>13770</v>
      </c>
      <c r="I372">
        <v>1</v>
      </c>
      <c r="J372" t="s">
        <v>13801</v>
      </c>
      <c r="K372" t="s">
        <v>13806</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3</v>
      </c>
      <c r="F373" t="s">
        <v>13807</v>
      </c>
      <c r="G373" s="88">
        <v>1</v>
      </c>
      <c r="H373" s="88" t="s">
        <v>8278</v>
      </c>
      <c r="I373">
        <v>1</v>
      </c>
      <c r="J373" t="s">
        <v>13801</v>
      </c>
      <c r="K373" t="s">
        <v>13808</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3</v>
      </c>
      <c r="F374" t="s">
        <v>13807</v>
      </c>
      <c r="G374" s="88">
        <v>1</v>
      </c>
      <c r="H374" s="88" t="s">
        <v>8278</v>
      </c>
      <c r="I374">
        <v>1</v>
      </c>
      <c r="J374" t="s">
        <v>13801</v>
      </c>
      <c r="K374" t="s">
        <v>13809</v>
      </c>
      <c r="L374">
        <v>270107</v>
      </c>
      <c r="M374" t="s">
        <v>13588</v>
      </c>
      <c r="N374">
        <v>270107006</v>
      </c>
      <c r="O374" t="s">
        <v>13613</v>
      </c>
      <c r="P374">
        <v>180</v>
      </c>
      <c r="Q374">
        <v>1176.42</v>
      </c>
      <c r="R374">
        <v>3979.74074074074</v>
      </c>
    </row>
    <row r="375" spans="1:18" x14ac:dyDescent="0.25">
      <c r="A375">
        <v>5</v>
      </c>
      <c r="B375">
        <v>5601</v>
      </c>
      <c r="C375" t="s">
        <v>798</v>
      </c>
      <c r="D375" t="s">
        <v>1244</v>
      </c>
      <c r="E375">
        <v>4</v>
      </c>
      <c r="F375" t="s">
        <v>13810</v>
      </c>
      <c r="G375" s="88">
        <v>1</v>
      </c>
      <c r="H375" s="88" t="s">
        <v>8278</v>
      </c>
      <c r="I375">
        <v>1</v>
      </c>
      <c r="J375" t="s">
        <v>13801</v>
      </c>
      <c r="K375" t="s">
        <v>13811</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4</v>
      </c>
      <c r="F376" t="s">
        <v>13810</v>
      </c>
      <c r="G376" s="88">
        <v>1</v>
      </c>
      <c r="H376" s="88" t="s">
        <v>8278</v>
      </c>
      <c r="I376">
        <v>1</v>
      </c>
      <c r="J376" t="s">
        <v>13801</v>
      </c>
      <c r="K376" t="s">
        <v>13812</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7</v>
      </c>
      <c r="F377" t="s">
        <v>13813</v>
      </c>
      <c r="G377" s="88">
        <v>2</v>
      </c>
      <c r="H377" s="88" t="s">
        <v>13770</v>
      </c>
      <c r="I377">
        <v>3</v>
      </c>
      <c r="J377" t="s">
        <v>13814</v>
      </c>
      <c r="K377" t="s">
        <v>13771</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7</v>
      </c>
      <c r="F378" t="s">
        <v>13813</v>
      </c>
      <c r="G378" s="88">
        <v>2</v>
      </c>
      <c r="H378" s="88" t="s">
        <v>13770</v>
      </c>
      <c r="I378">
        <v>3</v>
      </c>
      <c r="J378" t="s">
        <v>13814</v>
      </c>
      <c r="K378" t="s">
        <v>13815</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7</v>
      </c>
      <c r="F379" t="s">
        <v>13813</v>
      </c>
      <c r="G379" s="88">
        <v>2</v>
      </c>
      <c r="H379" s="88" t="s">
        <v>13770</v>
      </c>
      <c r="I379">
        <v>3</v>
      </c>
      <c r="J379" t="s">
        <v>13814</v>
      </c>
      <c r="K379" t="s">
        <v>13816</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13800</v>
      </c>
      <c r="G380" s="88">
        <v>1</v>
      </c>
      <c r="H380" s="88" t="s">
        <v>8278</v>
      </c>
      <c r="I380">
        <v>1</v>
      </c>
      <c r="J380" t="s">
        <v>13801</v>
      </c>
      <c r="K380" t="s">
        <v>13802</v>
      </c>
      <c r="L380">
        <v>270107</v>
      </c>
      <c r="M380" t="s">
        <v>13588</v>
      </c>
      <c r="N380">
        <v>270107006</v>
      </c>
      <c r="O380" t="s">
        <v>13613</v>
      </c>
      <c r="P380">
        <v>0</v>
      </c>
      <c r="Q380">
        <v>8257.3521474359004</v>
      </c>
      <c r="R380">
        <v>0</v>
      </c>
    </row>
    <row r="381" spans="1:18" x14ac:dyDescent="0.25">
      <c r="A381">
        <v>5</v>
      </c>
      <c r="B381">
        <v>5602</v>
      </c>
      <c r="C381" t="s">
        <v>798</v>
      </c>
      <c r="D381" t="s">
        <v>1247</v>
      </c>
      <c r="E381">
        <v>2</v>
      </c>
      <c r="F381" t="s">
        <v>13804</v>
      </c>
      <c r="G381" s="88">
        <v>2</v>
      </c>
      <c r="H381" s="88" t="s">
        <v>13770</v>
      </c>
      <c r="I381">
        <v>1</v>
      </c>
      <c r="J381" t="s">
        <v>13801</v>
      </c>
      <c r="K381" t="s">
        <v>13805</v>
      </c>
      <c r="L381">
        <v>270107</v>
      </c>
      <c r="M381" t="s">
        <v>13588</v>
      </c>
      <c r="N381">
        <v>270107006</v>
      </c>
      <c r="O381" t="s">
        <v>13613</v>
      </c>
      <c r="P381">
        <v>0</v>
      </c>
      <c r="Q381">
        <v>7495.4380849359004</v>
      </c>
      <c r="R381">
        <v>0</v>
      </c>
    </row>
    <row r="382" spans="1:18" x14ac:dyDescent="0.25">
      <c r="A382">
        <v>5</v>
      </c>
      <c r="B382">
        <v>5602</v>
      </c>
      <c r="C382" t="s">
        <v>798</v>
      </c>
      <c r="D382" t="s">
        <v>1247</v>
      </c>
      <c r="E382">
        <v>2</v>
      </c>
      <c r="F382" t="s">
        <v>13804</v>
      </c>
      <c r="G382" s="88">
        <v>2</v>
      </c>
      <c r="H382" s="88" t="s">
        <v>13770</v>
      </c>
      <c r="I382">
        <v>1</v>
      </c>
      <c r="J382" t="s">
        <v>13801</v>
      </c>
      <c r="K382" t="s">
        <v>13806</v>
      </c>
      <c r="L382">
        <v>270107</v>
      </c>
      <c r="M382" t="s">
        <v>13588</v>
      </c>
      <c r="N382">
        <v>270107006</v>
      </c>
      <c r="O382" t="s">
        <v>13613</v>
      </c>
      <c r="P382">
        <v>0</v>
      </c>
      <c r="Q382">
        <v>761.9140625</v>
      </c>
      <c r="R382">
        <v>0</v>
      </c>
    </row>
    <row r="383" spans="1:18" x14ac:dyDescent="0.25">
      <c r="A383">
        <v>5</v>
      </c>
      <c r="B383">
        <v>5602</v>
      </c>
      <c r="C383" t="s">
        <v>798</v>
      </c>
      <c r="D383" t="s">
        <v>1247</v>
      </c>
      <c r="E383">
        <v>3</v>
      </c>
      <c r="F383" t="s">
        <v>13807</v>
      </c>
      <c r="G383" s="88">
        <v>1</v>
      </c>
      <c r="H383" s="88" t="s">
        <v>8278</v>
      </c>
      <c r="I383">
        <v>1</v>
      </c>
      <c r="J383" t="s">
        <v>13801</v>
      </c>
      <c r="K383" t="s">
        <v>13808</v>
      </c>
      <c r="L383">
        <v>270107</v>
      </c>
      <c r="M383" t="s">
        <v>13588</v>
      </c>
      <c r="N383">
        <v>270107006</v>
      </c>
      <c r="O383" t="s">
        <v>13613</v>
      </c>
      <c r="P383">
        <v>0</v>
      </c>
      <c r="Q383">
        <v>8257.3521474359004</v>
      </c>
      <c r="R383">
        <v>0</v>
      </c>
    </row>
    <row r="384" spans="1:18" x14ac:dyDescent="0.25">
      <c r="A384">
        <v>5</v>
      </c>
      <c r="B384">
        <v>5602</v>
      </c>
      <c r="C384" t="s">
        <v>798</v>
      </c>
      <c r="D384" t="s">
        <v>1247</v>
      </c>
      <c r="E384">
        <v>4</v>
      </c>
      <c r="F384" t="s">
        <v>13810</v>
      </c>
      <c r="G384" s="88">
        <v>1</v>
      </c>
      <c r="H384" s="88" t="s">
        <v>8278</v>
      </c>
      <c r="I384">
        <v>1</v>
      </c>
      <c r="J384" t="s">
        <v>13801</v>
      </c>
      <c r="K384" t="s">
        <v>13811</v>
      </c>
      <c r="L384">
        <v>270107</v>
      </c>
      <c r="M384" t="s">
        <v>13588</v>
      </c>
      <c r="N384">
        <v>270107006</v>
      </c>
      <c r="O384" t="s">
        <v>13613</v>
      </c>
      <c r="P384">
        <v>0</v>
      </c>
      <c r="Q384">
        <v>8257.3521474359004</v>
      </c>
      <c r="R384">
        <v>0</v>
      </c>
    </row>
    <row r="385" spans="1:18" x14ac:dyDescent="0.25">
      <c r="A385">
        <v>5</v>
      </c>
      <c r="B385">
        <v>5602</v>
      </c>
      <c r="C385" t="s">
        <v>798</v>
      </c>
      <c r="D385" t="s">
        <v>1247</v>
      </c>
      <c r="E385">
        <v>7</v>
      </c>
      <c r="F385" t="s">
        <v>13813</v>
      </c>
      <c r="G385" s="88">
        <v>2</v>
      </c>
      <c r="H385" s="88" t="s">
        <v>13770</v>
      </c>
      <c r="I385">
        <v>3</v>
      </c>
      <c r="J385" t="s">
        <v>13814</v>
      </c>
      <c r="K385" t="s">
        <v>13771</v>
      </c>
      <c r="L385">
        <v>270107</v>
      </c>
      <c r="M385" t="s">
        <v>13588</v>
      </c>
      <c r="N385">
        <v>270107005</v>
      </c>
      <c r="O385" t="s">
        <v>13608</v>
      </c>
      <c r="P385">
        <v>0</v>
      </c>
      <c r="Q385">
        <v>1523.828125</v>
      </c>
      <c r="R385">
        <v>0</v>
      </c>
    </row>
    <row r="386" spans="1:18" x14ac:dyDescent="0.25">
      <c r="A386">
        <v>5</v>
      </c>
      <c r="B386">
        <v>5602</v>
      </c>
      <c r="C386" t="s">
        <v>798</v>
      </c>
      <c r="D386" t="s">
        <v>1247</v>
      </c>
      <c r="E386">
        <v>7</v>
      </c>
      <c r="F386" t="s">
        <v>13813</v>
      </c>
      <c r="G386" s="88">
        <v>2</v>
      </c>
      <c r="H386" s="88" t="s">
        <v>13770</v>
      </c>
      <c r="I386">
        <v>3</v>
      </c>
      <c r="J386" t="s">
        <v>13814</v>
      </c>
      <c r="K386" t="s">
        <v>13815</v>
      </c>
      <c r="L386">
        <v>270107</v>
      </c>
      <c r="M386" t="s">
        <v>13588</v>
      </c>
      <c r="N386">
        <v>270107005</v>
      </c>
      <c r="O386" t="s">
        <v>13608</v>
      </c>
      <c r="P386">
        <v>0</v>
      </c>
      <c r="Q386">
        <v>5971.6099599359004</v>
      </c>
      <c r="R386">
        <v>0</v>
      </c>
    </row>
    <row r="387" spans="1:18" x14ac:dyDescent="0.25">
      <c r="A387">
        <v>5</v>
      </c>
      <c r="B387">
        <v>5602</v>
      </c>
      <c r="C387" t="s">
        <v>798</v>
      </c>
      <c r="D387" t="s">
        <v>1247</v>
      </c>
      <c r="E387">
        <v>7</v>
      </c>
      <c r="F387" t="s">
        <v>13813</v>
      </c>
      <c r="G387" s="88">
        <v>2</v>
      </c>
      <c r="H387" s="88" t="s">
        <v>13770</v>
      </c>
      <c r="I387">
        <v>3</v>
      </c>
      <c r="J387" t="s">
        <v>13814</v>
      </c>
      <c r="K387" t="s">
        <v>13816</v>
      </c>
      <c r="L387">
        <v>270107</v>
      </c>
      <c r="M387" t="s">
        <v>13588</v>
      </c>
      <c r="N387">
        <v>270107005</v>
      </c>
      <c r="O387" t="s">
        <v>13608</v>
      </c>
      <c r="P387">
        <v>0</v>
      </c>
      <c r="Q387">
        <v>761.9140625</v>
      </c>
      <c r="R387">
        <v>0</v>
      </c>
    </row>
    <row r="388" spans="1:18" x14ac:dyDescent="0.25">
      <c r="A388">
        <v>5</v>
      </c>
      <c r="B388">
        <v>5603</v>
      </c>
      <c r="C388" t="s">
        <v>798</v>
      </c>
      <c r="D388" t="s">
        <v>1250</v>
      </c>
      <c r="E388">
        <v>1</v>
      </c>
      <c r="F388" t="s">
        <v>13800</v>
      </c>
      <c r="G388" s="88">
        <v>1</v>
      </c>
      <c r="H388" s="88" t="s">
        <v>8278</v>
      </c>
      <c r="I388">
        <v>1</v>
      </c>
      <c r="J388" t="s">
        <v>13801</v>
      </c>
      <c r="K388" t="s">
        <v>13802</v>
      </c>
      <c r="L388">
        <v>270107</v>
      </c>
      <c r="M388" t="s">
        <v>13588</v>
      </c>
      <c r="N388">
        <v>270107006</v>
      </c>
      <c r="O388" t="s">
        <v>13613</v>
      </c>
      <c r="P388">
        <v>0</v>
      </c>
      <c r="Q388">
        <v>16345.593173076932</v>
      </c>
      <c r="R388">
        <v>0</v>
      </c>
    </row>
    <row r="389" spans="1:18" x14ac:dyDescent="0.25">
      <c r="A389">
        <v>5</v>
      </c>
      <c r="B389">
        <v>5603</v>
      </c>
      <c r="C389" t="s">
        <v>798</v>
      </c>
      <c r="D389" t="s">
        <v>1250</v>
      </c>
      <c r="E389">
        <v>2</v>
      </c>
      <c r="F389" t="s">
        <v>13804</v>
      </c>
      <c r="G389" s="88">
        <v>2</v>
      </c>
      <c r="H389" s="88" t="s">
        <v>13770</v>
      </c>
      <c r="I389">
        <v>1</v>
      </c>
      <c r="J389" t="s">
        <v>13801</v>
      </c>
      <c r="K389" t="s">
        <v>13805</v>
      </c>
      <c r="L389">
        <v>270107</v>
      </c>
      <c r="M389" t="s">
        <v>13588</v>
      </c>
      <c r="N389">
        <v>270107006</v>
      </c>
      <c r="O389" t="s">
        <v>13613</v>
      </c>
      <c r="P389">
        <v>0</v>
      </c>
      <c r="Q389">
        <v>16345.593173076932</v>
      </c>
      <c r="R389">
        <v>0</v>
      </c>
    </row>
    <row r="390" spans="1:18" x14ac:dyDescent="0.25">
      <c r="A390">
        <v>5</v>
      </c>
      <c r="B390">
        <v>5603</v>
      </c>
      <c r="C390" t="s">
        <v>798</v>
      </c>
      <c r="D390" t="s">
        <v>1250</v>
      </c>
      <c r="E390">
        <v>3</v>
      </c>
      <c r="F390" t="s">
        <v>13807</v>
      </c>
      <c r="G390" s="88">
        <v>1</v>
      </c>
      <c r="H390" s="88" t="s">
        <v>8278</v>
      </c>
      <c r="I390">
        <v>1</v>
      </c>
      <c r="J390" t="s">
        <v>13801</v>
      </c>
      <c r="K390" t="s">
        <v>13808</v>
      </c>
      <c r="L390">
        <v>270107</v>
      </c>
      <c r="M390" t="s">
        <v>13588</v>
      </c>
      <c r="N390">
        <v>270107006</v>
      </c>
      <c r="O390" t="s">
        <v>13613</v>
      </c>
      <c r="P390">
        <v>0</v>
      </c>
      <c r="Q390">
        <v>16345.593173076932</v>
      </c>
      <c r="R390">
        <v>0</v>
      </c>
    </row>
    <row r="391" spans="1:18" x14ac:dyDescent="0.25">
      <c r="A391">
        <v>5</v>
      </c>
      <c r="B391">
        <v>5603</v>
      </c>
      <c r="C391" t="s">
        <v>798</v>
      </c>
      <c r="D391" t="s">
        <v>1250</v>
      </c>
      <c r="E391">
        <v>4</v>
      </c>
      <c r="F391" t="s">
        <v>13810</v>
      </c>
      <c r="G391" s="88">
        <v>1</v>
      </c>
      <c r="H391" s="88" t="s">
        <v>8278</v>
      </c>
      <c r="I391">
        <v>1</v>
      </c>
      <c r="J391" t="s">
        <v>13801</v>
      </c>
      <c r="K391" t="s">
        <v>13811</v>
      </c>
      <c r="L391">
        <v>270107</v>
      </c>
      <c r="M391" t="s">
        <v>13588</v>
      </c>
      <c r="N391">
        <v>270107006</v>
      </c>
      <c r="O391" t="s">
        <v>13613</v>
      </c>
      <c r="P391">
        <v>0</v>
      </c>
      <c r="Q391">
        <v>16345.593173076932</v>
      </c>
      <c r="R391">
        <v>0</v>
      </c>
    </row>
    <row r="392" spans="1:18" x14ac:dyDescent="0.25">
      <c r="A392">
        <v>5</v>
      </c>
      <c r="B392">
        <v>5603</v>
      </c>
      <c r="C392" t="s">
        <v>798</v>
      </c>
      <c r="D392" t="s">
        <v>1250</v>
      </c>
      <c r="E392">
        <v>7</v>
      </c>
      <c r="F392" t="s">
        <v>13813</v>
      </c>
      <c r="G392" s="88">
        <v>2</v>
      </c>
      <c r="H392" s="88" t="s">
        <v>13770</v>
      </c>
      <c r="I392">
        <v>3</v>
      </c>
      <c r="J392" t="s">
        <v>13814</v>
      </c>
      <c r="K392" t="s">
        <v>13771</v>
      </c>
      <c r="L392">
        <v>270107</v>
      </c>
      <c r="M392" t="s">
        <v>13588</v>
      </c>
      <c r="N392">
        <v>270107005</v>
      </c>
      <c r="O392" t="s">
        <v>13608</v>
      </c>
      <c r="P392">
        <v>0</v>
      </c>
      <c r="Q392">
        <v>5142.5980849359003</v>
      </c>
      <c r="R392">
        <v>0</v>
      </c>
    </row>
    <row r="393" spans="1:18" x14ac:dyDescent="0.25">
      <c r="A393">
        <v>5</v>
      </c>
      <c r="B393">
        <v>5603</v>
      </c>
      <c r="C393" t="s">
        <v>798</v>
      </c>
      <c r="D393" t="s">
        <v>1250</v>
      </c>
      <c r="E393">
        <v>7</v>
      </c>
      <c r="F393" t="s">
        <v>13813</v>
      </c>
      <c r="G393" s="88">
        <v>2</v>
      </c>
      <c r="H393" s="88" t="s">
        <v>13770</v>
      </c>
      <c r="I393">
        <v>3</v>
      </c>
      <c r="J393" t="s">
        <v>13814</v>
      </c>
      <c r="K393" t="s">
        <v>13815</v>
      </c>
      <c r="L393">
        <v>270107</v>
      </c>
      <c r="M393" t="s">
        <v>13588</v>
      </c>
      <c r="N393">
        <v>270107005</v>
      </c>
      <c r="O393" t="s">
        <v>13608</v>
      </c>
      <c r="P393">
        <v>0</v>
      </c>
      <c r="Q393">
        <v>9522.5591907051312</v>
      </c>
      <c r="R393">
        <v>0</v>
      </c>
    </row>
    <row r="394" spans="1:18" x14ac:dyDescent="0.25">
      <c r="A394">
        <v>5</v>
      </c>
      <c r="B394">
        <v>5603</v>
      </c>
      <c r="C394" t="s">
        <v>798</v>
      </c>
      <c r="D394" t="s">
        <v>1250</v>
      </c>
      <c r="E394">
        <v>7</v>
      </c>
      <c r="F394" t="s">
        <v>13813</v>
      </c>
      <c r="G394" s="88">
        <v>2</v>
      </c>
      <c r="H394" s="88" t="s">
        <v>13770</v>
      </c>
      <c r="I394">
        <v>3</v>
      </c>
      <c r="J394" t="s">
        <v>13814</v>
      </c>
      <c r="K394" t="s">
        <v>13816</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13800</v>
      </c>
      <c r="G395" s="88">
        <v>1</v>
      </c>
      <c r="H395" s="88" t="s">
        <v>8278</v>
      </c>
      <c r="I395">
        <v>1</v>
      </c>
      <c r="J395" t="s">
        <v>13801</v>
      </c>
      <c r="K395" t="s">
        <v>13802</v>
      </c>
      <c r="L395">
        <v>270107</v>
      </c>
      <c r="M395" t="s">
        <v>13588</v>
      </c>
      <c r="N395">
        <v>270107006</v>
      </c>
      <c r="O395" t="s">
        <v>13613</v>
      </c>
      <c r="P395">
        <v>0</v>
      </c>
      <c r="Q395">
        <v>3945.1729567307702</v>
      </c>
      <c r="R395">
        <v>0</v>
      </c>
    </row>
    <row r="396" spans="1:18" x14ac:dyDescent="0.25">
      <c r="A396">
        <v>5</v>
      </c>
      <c r="B396">
        <v>5604</v>
      </c>
      <c r="C396" t="s">
        <v>798</v>
      </c>
      <c r="D396" t="s">
        <v>1253</v>
      </c>
      <c r="E396">
        <v>2</v>
      </c>
      <c r="F396" t="s">
        <v>13804</v>
      </c>
      <c r="G396" s="88">
        <v>2</v>
      </c>
      <c r="H396" s="88" t="s">
        <v>13770</v>
      </c>
      <c r="I396">
        <v>1</v>
      </c>
      <c r="J396" t="s">
        <v>13801</v>
      </c>
      <c r="K396" t="s">
        <v>13805</v>
      </c>
      <c r="L396">
        <v>270107</v>
      </c>
      <c r="M396" t="s">
        <v>13588</v>
      </c>
      <c r="N396">
        <v>270107006</v>
      </c>
      <c r="O396" t="s">
        <v>13613</v>
      </c>
      <c r="P396">
        <v>0</v>
      </c>
      <c r="Q396">
        <v>3945.1729567307702</v>
      </c>
      <c r="R396">
        <v>0</v>
      </c>
    </row>
    <row r="397" spans="1:18" x14ac:dyDescent="0.25">
      <c r="A397">
        <v>5</v>
      </c>
      <c r="B397">
        <v>5604</v>
      </c>
      <c r="C397" t="s">
        <v>798</v>
      </c>
      <c r="D397" t="s">
        <v>1253</v>
      </c>
      <c r="E397">
        <v>3</v>
      </c>
      <c r="F397" t="s">
        <v>13807</v>
      </c>
      <c r="G397" s="88">
        <v>1</v>
      </c>
      <c r="H397" s="88" t="s">
        <v>8278</v>
      </c>
      <c r="I397">
        <v>1</v>
      </c>
      <c r="J397" t="s">
        <v>13801</v>
      </c>
      <c r="K397" t="s">
        <v>13808</v>
      </c>
      <c r="L397">
        <v>270107</v>
      </c>
      <c r="M397" t="s">
        <v>13588</v>
      </c>
      <c r="N397">
        <v>270107006</v>
      </c>
      <c r="O397" t="s">
        <v>13613</v>
      </c>
      <c r="P397">
        <v>0</v>
      </c>
      <c r="Q397">
        <v>3945.1729567307702</v>
      </c>
      <c r="R397">
        <v>0</v>
      </c>
    </row>
    <row r="398" spans="1:18" x14ac:dyDescent="0.25">
      <c r="A398">
        <v>5</v>
      </c>
      <c r="B398">
        <v>5604</v>
      </c>
      <c r="C398" t="s">
        <v>798</v>
      </c>
      <c r="D398" t="s">
        <v>1253</v>
      </c>
      <c r="E398">
        <v>4</v>
      </c>
      <c r="F398" t="s">
        <v>13810</v>
      </c>
      <c r="G398" s="88">
        <v>1</v>
      </c>
      <c r="H398" s="88" t="s">
        <v>8278</v>
      </c>
      <c r="I398">
        <v>1</v>
      </c>
      <c r="J398" t="s">
        <v>13801</v>
      </c>
      <c r="K398" t="s">
        <v>13811</v>
      </c>
      <c r="L398">
        <v>270107</v>
      </c>
      <c r="M398" t="s">
        <v>13588</v>
      </c>
      <c r="N398">
        <v>270107006</v>
      </c>
      <c r="O398" t="s">
        <v>13613</v>
      </c>
      <c r="P398">
        <v>0</v>
      </c>
      <c r="Q398">
        <v>3945.1729567307702</v>
      </c>
      <c r="R398">
        <v>0</v>
      </c>
    </row>
    <row r="399" spans="1:18" x14ac:dyDescent="0.25">
      <c r="A399">
        <v>5</v>
      </c>
      <c r="B399">
        <v>5604</v>
      </c>
      <c r="C399" t="s">
        <v>798</v>
      </c>
      <c r="D399" t="s">
        <v>1253</v>
      </c>
      <c r="E399">
        <v>7</v>
      </c>
      <c r="F399" t="s">
        <v>13813</v>
      </c>
      <c r="G399" s="88">
        <v>2</v>
      </c>
      <c r="H399" s="88" t="s">
        <v>13770</v>
      </c>
      <c r="I399">
        <v>3</v>
      </c>
      <c r="J399" t="s">
        <v>13814</v>
      </c>
      <c r="K399" t="s">
        <v>13771</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13800</v>
      </c>
      <c r="G400" s="88">
        <v>1</v>
      </c>
      <c r="H400" s="88" t="s">
        <v>8278</v>
      </c>
      <c r="I400">
        <v>1</v>
      </c>
      <c r="J400" t="s">
        <v>13801</v>
      </c>
      <c r="K400" t="s">
        <v>13802</v>
      </c>
      <c r="L400">
        <v>270107</v>
      </c>
      <c r="M400" t="s">
        <v>13588</v>
      </c>
      <c r="N400">
        <v>270107006</v>
      </c>
      <c r="O400" t="s">
        <v>13613</v>
      </c>
      <c r="P400">
        <v>0</v>
      </c>
      <c r="Q400">
        <v>10956.877355769231</v>
      </c>
      <c r="R400">
        <v>0</v>
      </c>
    </row>
    <row r="401" spans="1:18" x14ac:dyDescent="0.25">
      <c r="A401">
        <v>5</v>
      </c>
      <c r="B401">
        <v>5605</v>
      </c>
      <c r="C401" t="s">
        <v>798</v>
      </c>
      <c r="D401" t="s">
        <v>1256</v>
      </c>
      <c r="E401">
        <v>2</v>
      </c>
      <c r="F401" t="s">
        <v>13804</v>
      </c>
      <c r="G401" s="88">
        <v>2</v>
      </c>
      <c r="H401" s="88" t="s">
        <v>13770</v>
      </c>
      <c r="I401">
        <v>1</v>
      </c>
      <c r="J401" t="s">
        <v>13801</v>
      </c>
      <c r="K401" t="s">
        <v>13805</v>
      </c>
      <c r="L401">
        <v>270107</v>
      </c>
      <c r="M401" t="s">
        <v>13588</v>
      </c>
      <c r="N401">
        <v>270107006</v>
      </c>
      <c r="O401" t="s">
        <v>13613</v>
      </c>
      <c r="P401">
        <v>0</v>
      </c>
      <c r="Q401">
        <v>10956.877355769231</v>
      </c>
      <c r="R401">
        <v>0</v>
      </c>
    </row>
    <row r="402" spans="1:18" x14ac:dyDescent="0.25">
      <c r="A402">
        <v>5</v>
      </c>
      <c r="B402">
        <v>5605</v>
      </c>
      <c r="C402" t="s">
        <v>798</v>
      </c>
      <c r="D402" t="s">
        <v>1256</v>
      </c>
      <c r="E402">
        <v>3</v>
      </c>
      <c r="F402" t="s">
        <v>13807</v>
      </c>
      <c r="G402" s="88">
        <v>1</v>
      </c>
      <c r="H402" s="88" t="s">
        <v>8278</v>
      </c>
      <c r="I402">
        <v>1</v>
      </c>
      <c r="J402" t="s">
        <v>13801</v>
      </c>
      <c r="K402" t="s">
        <v>13808</v>
      </c>
      <c r="L402">
        <v>270107</v>
      </c>
      <c r="M402" t="s">
        <v>13588</v>
      </c>
      <c r="N402">
        <v>270107006</v>
      </c>
      <c r="O402" t="s">
        <v>13613</v>
      </c>
      <c r="P402">
        <v>0</v>
      </c>
      <c r="Q402">
        <v>10956.877355769231</v>
      </c>
      <c r="R402">
        <v>0</v>
      </c>
    </row>
    <row r="403" spans="1:18" x14ac:dyDescent="0.25">
      <c r="A403">
        <v>5</v>
      </c>
      <c r="B403">
        <v>5605</v>
      </c>
      <c r="C403" t="s">
        <v>798</v>
      </c>
      <c r="D403" t="s">
        <v>1256</v>
      </c>
      <c r="E403">
        <v>4</v>
      </c>
      <c r="F403" t="s">
        <v>13810</v>
      </c>
      <c r="G403" s="88">
        <v>1</v>
      </c>
      <c r="H403" s="88" t="s">
        <v>8278</v>
      </c>
      <c r="I403">
        <v>1</v>
      </c>
      <c r="J403" t="s">
        <v>13801</v>
      </c>
      <c r="K403" t="s">
        <v>13811</v>
      </c>
      <c r="L403">
        <v>270107</v>
      </c>
      <c r="M403" t="s">
        <v>13588</v>
      </c>
      <c r="N403">
        <v>270107006</v>
      </c>
      <c r="O403" t="s">
        <v>13613</v>
      </c>
      <c r="P403">
        <v>0</v>
      </c>
      <c r="Q403">
        <v>10956.877355769231</v>
      </c>
      <c r="R403">
        <v>0</v>
      </c>
    </row>
    <row r="404" spans="1:18" x14ac:dyDescent="0.25">
      <c r="A404">
        <v>5</v>
      </c>
      <c r="B404">
        <v>5605</v>
      </c>
      <c r="C404" t="s">
        <v>798</v>
      </c>
      <c r="D404" t="s">
        <v>1256</v>
      </c>
      <c r="E404">
        <v>7</v>
      </c>
      <c r="F404" t="s">
        <v>13813</v>
      </c>
      <c r="G404" s="88">
        <v>2</v>
      </c>
      <c r="H404" s="88" t="s">
        <v>13770</v>
      </c>
      <c r="I404">
        <v>3</v>
      </c>
      <c r="J404" t="s">
        <v>13814</v>
      </c>
      <c r="K404" t="s">
        <v>13771</v>
      </c>
      <c r="L404">
        <v>270107</v>
      </c>
      <c r="M404" t="s">
        <v>13588</v>
      </c>
      <c r="N404">
        <v>270107005</v>
      </c>
      <c r="O404" t="s">
        <v>13608</v>
      </c>
      <c r="P404">
        <v>0</v>
      </c>
      <c r="Q404">
        <v>4795.1899599359003</v>
      </c>
      <c r="R404">
        <v>0</v>
      </c>
    </row>
    <row r="405" spans="1:18" x14ac:dyDescent="0.25">
      <c r="A405">
        <v>5</v>
      </c>
      <c r="B405">
        <v>5605</v>
      </c>
      <c r="C405" t="s">
        <v>798</v>
      </c>
      <c r="D405" t="s">
        <v>1256</v>
      </c>
      <c r="E405">
        <v>7</v>
      </c>
      <c r="F405" t="s">
        <v>13813</v>
      </c>
      <c r="G405" s="88">
        <v>2</v>
      </c>
      <c r="H405" s="88" t="s">
        <v>13770</v>
      </c>
      <c r="I405">
        <v>3</v>
      </c>
      <c r="J405" t="s">
        <v>13814</v>
      </c>
      <c r="K405" t="s">
        <v>13815</v>
      </c>
      <c r="L405">
        <v>270107</v>
      </c>
      <c r="M405" t="s">
        <v>13588</v>
      </c>
      <c r="N405">
        <v>270107005</v>
      </c>
      <c r="O405" t="s">
        <v>13608</v>
      </c>
      <c r="P405">
        <v>0</v>
      </c>
      <c r="Q405">
        <v>4985.2673958333307</v>
      </c>
      <c r="R405">
        <v>0</v>
      </c>
    </row>
    <row r="406" spans="1:18" x14ac:dyDescent="0.25">
      <c r="A406">
        <v>5</v>
      </c>
      <c r="B406">
        <v>5605</v>
      </c>
      <c r="C406" t="s">
        <v>798</v>
      </c>
      <c r="D406" t="s">
        <v>1256</v>
      </c>
      <c r="E406">
        <v>7</v>
      </c>
      <c r="F406" t="s">
        <v>13813</v>
      </c>
      <c r="G406" s="88">
        <v>2</v>
      </c>
      <c r="H406" s="88" t="s">
        <v>13770</v>
      </c>
      <c r="I406">
        <v>3</v>
      </c>
      <c r="J406" t="s">
        <v>13814</v>
      </c>
      <c r="K406" t="s">
        <v>13816</v>
      </c>
      <c r="L406">
        <v>270107</v>
      </c>
      <c r="M406" t="s">
        <v>13588</v>
      </c>
      <c r="N406">
        <v>270107005</v>
      </c>
      <c r="O406" t="s">
        <v>13608</v>
      </c>
      <c r="P406">
        <v>0</v>
      </c>
      <c r="Q406">
        <v>1176.42</v>
      </c>
      <c r="R406">
        <v>0</v>
      </c>
    </row>
    <row r="407" spans="1:18" x14ac:dyDescent="0.25">
      <c r="A407">
        <v>5</v>
      </c>
      <c r="B407">
        <v>5606</v>
      </c>
      <c r="C407" t="s">
        <v>798</v>
      </c>
      <c r="D407" t="s">
        <v>1259</v>
      </c>
      <c r="E407">
        <v>1</v>
      </c>
      <c r="F407" t="s">
        <v>13800</v>
      </c>
      <c r="G407" s="88">
        <v>1</v>
      </c>
      <c r="H407" s="88" t="s">
        <v>8278</v>
      </c>
      <c r="I407">
        <v>1</v>
      </c>
      <c r="J407" t="s">
        <v>13801</v>
      </c>
      <c r="K407" t="s">
        <v>13802</v>
      </c>
      <c r="L407">
        <v>270107</v>
      </c>
      <c r="M407" t="s">
        <v>13588</v>
      </c>
      <c r="N407">
        <v>270107006</v>
      </c>
      <c r="O407" t="s">
        <v>13613</v>
      </c>
      <c r="P407">
        <v>0</v>
      </c>
      <c r="Q407">
        <v>7080.209230769231</v>
      </c>
      <c r="R407">
        <v>0</v>
      </c>
    </row>
    <row r="408" spans="1:18" x14ac:dyDescent="0.25">
      <c r="A408">
        <v>5</v>
      </c>
      <c r="B408">
        <v>5606</v>
      </c>
      <c r="C408" t="s">
        <v>798</v>
      </c>
      <c r="D408" t="s">
        <v>1259</v>
      </c>
      <c r="E408">
        <v>2</v>
      </c>
      <c r="F408" t="s">
        <v>13804</v>
      </c>
      <c r="G408" s="88">
        <v>2</v>
      </c>
      <c r="H408" s="88" t="s">
        <v>13770</v>
      </c>
      <c r="I408">
        <v>1</v>
      </c>
      <c r="J408" t="s">
        <v>13801</v>
      </c>
      <c r="K408" t="s">
        <v>13805</v>
      </c>
      <c r="L408">
        <v>270107</v>
      </c>
      <c r="M408" t="s">
        <v>13588</v>
      </c>
      <c r="N408">
        <v>270107006</v>
      </c>
      <c r="O408" t="s">
        <v>13613</v>
      </c>
      <c r="P408">
        <v>0</v>
      </c>
      <c r="Q408">
        <v>7080.209230769231</v>
      </c>
      <c r="R408">
        <v>0</v>
      </c>
    </row>
    <row r="409" spans="1:18" x14ac:dyDescent="0.25">
      <c r="A409">
        <v>5</v>
      </c>
      <c r="B409">
        <v>5606</v>
      </c>
      <c r="C409" t="s">
        <v>798</v>
      </c>
      <c r="D409" t="s">
        <v>1259</v>
      </c>
      <c r="E409">
        <v>3</v>
      </c>
      <c r="F409" t="s">
        <v>13807</v>
      </c>
      <c r="G409" s="88">
        <v>1</v>
      </c>
      <c r="H409" s="88" t="s">
        <v>8278</v>
      </c>
      <c r="I409">
        <v>1</v>
      </c>
      <c r="J409" t="s">
        <v>13801</v>
      </c>
      <c r="K409" t="s">
        <v>13808</v>
      </c>
      <c r="L409">
        <v>270107</v>
      </c>
      <c r="M409" t="s">
        <v>13588</v>
      </c>
      <c r="N409">
        <v>270107006</v>
      </c>
      <c r="O409" t="s">
        <v>13613</v>
      </c>
      <c r="P409">
        <v>0</v>
      </c>
      <c r="Q409">
        <v>7080.209230769231</v>
      </c>
      <c r="R409">
        <v>0</v>
      </c>
    </row>
    <row r="410" spans="1:18" x14ac:dyDescent="0.25">
      <c r="A410">
        <v>5</v>
      </c>
      <c r="B410">
        <v>5606</v>
      </c>
      <c r="C410" t="s">
        <v>798</v>
      </c>
      <c r="D410" t="s">
        <v>1259</v>
      </c>
      <c r="E410">
        <v>4</v>
      </c>
      <c r="F410" t="s">
        <v>13810</v>
      </c>
      <c r="G410" s="88">
        <v>1</v>
      </c>
      <c r="H410" s="88" t="s">
        <v>8278</v>
      </c>
      <c r="I410">
        <v>1</v>
      </c>
      <c r="J410" t="s">
        <v>13801</v>
      </c>
      <c r="K410" t="s">
        <v>13811</v>
      </c>
      <c r="L410">
        <v>270107</v>
      </c>
      <c r="M410" t="s">
        <v>13588</v>
      </c>
      <c r="N410">
        <v>270107006</v>
      </c>
      <c r="O410" t="s">
        <v>13613</v>
      </c>
      <c r="P410">
        <v>0</v>
      </c>
      <c r="Q410">
        <v>7080.209230769231</v>
      </c>
      <c r="R410">
        <v>0</v>
      </c>
    </row>
    <row r="411" spans="1:18" x14ac:dyDescent="0.25">
      <c r="A411">
        <v>5</v>
      </c>
      <c r="B411">
        <v>5606</v>
      </c>
      <c r="C411" t="s">
        <v>798</v>
      </c>
      <c r="D411" t="s">
        <v>1259</v>
      </c>
      <c r="E411">
        <v>7</v>
      </c>
      <c r="F411" t="s">
        <v>13813</v>
      </c>
      <c r="G411" s="88">
        <v>2</v>
      </c>
      <c r="H411" s="88" t="s">
        <v>13770</v>
      </c>
      <c r="I411">
        <v>3</v>
      </c>
      <c r="J411" t="s">
        <v>13814</v>
      </c>
      <c r="K411" t="s">
        <v>13815</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13800</v>
      </c>
      <c r="G412" s="88">
        <v>1</v>
      </c>
      <c r="H412" s="88" t="s">
        <v>8278</v>
      </c>
      <c r="I412">
        <v>1</v>
      </c>
      <c r="J412" t="s">
        <v>13801</v>
      </c>
      <c r="K412" t="s">
        <v>13802</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13800</v>
      </c>
      <c r="G413" s="88">
        <v>1</v>
      </c>
      <c r="H413" s="88" t="s">
        <v>8278</v>
      </c>
      <c r="I413">
        <v>1</v>
      </c>
      <c r="J413" t="s">
        <v>13801</v>
      </c>
      <c r="K413" t="s">
        <v>13803</v>
      </c>
      <c r="L413">
        <v>270107</v>
      </c>
      <c r="M413" t="s">
        <v>13588</v>
      </c>
      <c r="N413">
        <v>270107006</v>
      </c>
      <c r="O413" t="s">
        <v>13613</v>
      </c>
      <c r="P413">
        <v>1322</v>
      </c>
      <c r="Q413">
        <v>0</v>
      </c>
      <c r="R413">
        <v>1402.481481481482</v>
      </c>
    </row>
    <row r="414" spans="1:18" x14ac:dyDescent="0.25">
      <c r="A414">
        <v>5</v>
      </c>
      <c r="B414">
        <v>5701</v>
      </c>
      <c r="C414" t="s">
        <v>798</v>
      </c>
      <c r="D414" t="s">
        <v>1262</v>
      </c>
      <c r="E414">
        <v>2</v>
      </c>
      <c r="F414" t="s">
        <v>13804</v>
      </c>
      <c r="G414" s="88">
        <v>2</v>
      </c>
      <c r="H414" s="88" t="s">
        <v>13770</v>
      </c>
      <c r="I414">
        <v>1</v>
      </c>
      <c r="J414" t="s">
        <v>13801</v>
      </c>
      <c r="K414" t="s">
        <v>13805</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2</v>
      </c>
      <c r="F415" t="s">
        <v>13804</v>
      </c>
      <c r="G415" s="88">
        <v>2</v>
      </c>
      <c r="H415" s="88" t="s">
        <v>13770</v>
      </c>
      <c r="I415">
        <v>1</v>
      </c>
      <c r="J415" t="s">
        <v>13801</v>
      </c>
      <c r="K415" t="s">
        <v>13806</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3</v>
      </c>
      <c r="F416" t="s">
        <v>13807</v>
      </c>
      <c r="G416" s="88">
        <v>1</v>
      </c>
      <c r="H416" s="88" t="s">
        <v>8278</v>
      </c>
      <c r="I416">
        <v>1</v>
      </c>
      <c r="J416" t="s">
        <v>13801</v>
      </c>
      <c r="K416" t="s">
        <v>13808</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3</v>
      </c>
      <c r="F417" t="s">
        <v>13807</v>
      </c>
      <c r="G417" s="88">
        <v>1</v>
      </c>
      <c r="H417" s="88" t="s">
        <v>8278</v>
      </c>
      <c r="I417">
        <v>1</v>
      </c>
      <c r="J417" t="s">
        <v>13801</v>
      </c>
      <c r="K417" t="s">
        <v>13809</v>
      </c>
      <c r="L417">
        <v>270107</v>
      </c>
      <c r="M417" t="s">
        <v>13588</v>
      </c>
      <c r="N417">
        <v>270107006</v>
      </c>
      <c r="O417" t="s">
        <v>13613</v>
      </c>
      <c r="P417">
        <v>1322</v>
      </c>
      <c r="Q417">
        <v>0</v>
      </c>
      <c r="R417">
        <v>0</v>
      </c>
    </row>
    <row r="418" spans="1:18" x14ac:dyDescent="0.25">
      <c r="A418">
        <v>5</v>
      </c>
      <c r="B418">
        <v>5701</v>
      </c>
      <c r="C418" t="s">
        <v>798</v>
      </c>
      <c r="D418" t="s">
        <v>1262</v>
      </c>
      <c r="E418">
        <v>4</v>
      </c>
      <c r="F418" t="s">
        <v>13810</v>
      </c>
      <c r="G418" s="88">
        <v>1</v>
      </c>
      <c r="H418" s="88" t="s">
        <v>8278</v>
      </c>
      <c r="I418">
        <v>1</v>
      </c>
      <c r="J418" t="s">
        <v>13801</v>
      </c>
      <c r="K418" t="s">
        <v>13811</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4</v>
      </c>
      <c r="F419" t="s">
        <v>13810</v>
      </c>
      <c r="G419" s="88">
        <v>1</v>
      </c>
      <c r="H419" s="88" t="s">
        <v>8278</v>
      </c>
      <c r="I419">
        <v>1</v>
      </c>
      <c r="J419" t="s">
        <v>13801</v>
      </c>
      <c r="K419" t="s">
        <v>13812</v>
      </c>
      <c r="L419">
        <v>270107</v>
      </c>
      <c r="M419" t="s">
        <v>13588</v>
      </c>
      <c r="N419">
        <v>270107006</v>
      </c>
      <c r="O419" t="s">
        <v>13613</v>
      </c>
      <c r="P419">
        <v>1322</v>
      </c>
      <c r="Q419">
        <v>0</v>
      </c>
      <c r="R419">
        <v>1402.481481481482</v>
      </c>
    </row>
    <row r="420" spans="1:18" x14ac:dyDescent="0.25">
      <c r="A420">
        <v>5</v>
      </c>
      <c r="B420">
        <v>5701</v>
      </c>
      <c r="C420" t="s">
        <v>798</v>
      </c>
      <c r="D420" t="s">
        <v>1262</v>
      </c>
      <c r="E420">
        <v>7</v>
      </c>
      <c r="F420" t="s">
        <v>13813</v>
      </c>
      <c r="G420" s="88">
        <v>2</v>
      </c>
      <c r="H420" s="88" t="s">
        <v>13770</v>
      </c>
      <c r="I420">
        <v>3</v>
      </c>
      <c r="J420" t="s">
        <v>13814</v>
      </c>
      <c r="K420" t="s">
        <v>13771</v>
      </c>
      <c r="L420">
        <v>270107</v>
      </c>
      <c r="M420" t="s">
        <v>13588</v>
      </c>
      <c r="N420">
        <v>270107005</v>
      </c>
      <c r="O420" t="s">
        <v>13608</v>
      </c>
      <c r="P420">
        <v>5224</v>
      </c>
      <c r="Q420">
        <v>11046.387315705131</v>
      </c>
      <c r="R420">
        <v>0</v>
      </c>
    </row>
    <row r="421" spans="1:18" x14ac:dyDescent="0.25">
      <c r="A421">
        <v>5</v>
      </c>
      <c r="B421">
        <v>5701</v>
      </c>
      <c r="C421" t="s">
        <v>798</v>
      </c>
      <c r="D421" t="s">
        <v>1262</v>
      </c>
      <c r="E421">
        <v>7</v>
      </c>
      <c r="F421" t="s">
        <v>13813</v>
      </c>
      <c r="G421" s="88">
        <v>2</v>
      </c>
      <c r="H421" s="88" t="s">
        <v>13770</v>
      </c>
      <c r="I421">
        <v>3</v>
      </c>
      <c r="J421" t="s">
        <v>13814</v>
      </c>
      <c r="K421" t="s">
        <v>13815</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7</v>
      </c>
      <c r="F422" t="s">
        <v>13813</v>
      </c>
      <c r="G422" s="88">
        <v>2</v>
      </c>
      <c r="H422" s="88" t="s">
        <v>13770</v>
      </c>
      <c r="I422">
        <v>3</v>
      </c>
      <c r="J422" t="s">
        <v>13814</v>
      </c>
      <c r="K422" t="s">
        <v>13816</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13800</v>
      </c>
      <c r="G423" s="88">
        <v>1</v>
      </c>
      <c r="H423" s="88" t="s">
        <v>8278</v>
      </c>
      <c r="I423">
        <v>1</v>
      </c>
      <c r="J423" t="s">
        <v>13801</v>
      </c>
      <c r="K423" t="s">
        <v>13802</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13800</v>
      </c>
      <c r="G424" s="88">
        <v>1</v>
      </c>
      <c r="H424" s="88" t="s">
        <v>8278</v>
      </c>
      <c r="I424">
        <v>1</v>
      </c>
      <c r="J424" t="s">
        <v>13801</v>
      </c>
      <c r="K424" t="s">
        <v>13803</v>
      </c>
      <c r="L424">
        <v>270107</v>
      </c>
      <c r="M424" t="s">
        <v>13588</v>
      </c>
      <c r="N424">
        <v>270107006</v>
      </c>
      <c r="O424" t="s">
        <v>13613</v>
      </c>
      <c r="P424">
        <v>0</v>
      </c>
      <c r="Q424">
        <v>2835.8507692307703</v>
      </c>
      <c r="R424">
        <v>0</v>
      </c>
    </row>
    <row r="425" spans="1:18" x14ac:dyDescent="0.25">
      <c r="A425">
        <v>5</v>
      </c>
      <c r="B425">
        <v>5703</v>
      </c>
      <c r="C425" t="s">
        <v>798</v>
      </c>
      <c r="D425" t="s">
        <v>1268</v>
      </c>
      <c r="E425">
        <v>2</v>
      </c>
      <c r="F425" t="s">
        <v>13804</v>
      </c>
      <c r="G425" s="88">
        <v>2</v>
      </c>
      <c r="H425" s="88" t="s">
        <v>13770</v>
      </c>
      <c r="I425">
        <v>1</v>
      </c>
      <c r="J425" t="s">
        <v>13801</v>
      </c>
      <c r="K425" t="s">
        <v>13771</v>
      </c>
      <c r="L425">
        <v>270107</v>
      </c>
      <c r="M425" t="s">
        <v>13588</v>
      </c>
      <c r="N425">
        <v>270107006</v>
      </c>
      <c r="O425" t="s">
        <v>13613</v>
      </c>
      <c r="P425">
        <v>0</v>
      </c>
      <c r="Q425">
        <v>1659.43076923077</v>
      </c>
      <c r="R425">
        <v>0</v>
      </c>
    </row>
    <row r="426" spans="1:18" x14ac:dyDescent="0.25">
      <c r="A426">
        <v>5</v>
      </c>
      <c r="B426">
        <v>5703</v>
      </c>
      <c r="C426" t="s">
        <v>798</v>
      </c>
      <c r="D426" t="s">
        <v>1268</v>
      </c>
      <c r="E426">
        <v>2</v>
      </c>
      <c r="F426" t="s">
        <v>13804</v>
      </c>
      <c r="G426" s="88">
        <v>2</v>
      </c>
      <c r="H426" s="88" t="s">
        <v>13770</v>
      </c>
      <c r="I426">
        <v>1</v>
      </c>
      <c r="J426" t="s">
        <v>13801</v>
      </c>
      <c r="K426" t="s">
        <v>13805</v>
      </c>
      <c r="L426">
        <v>270107</v>
      </c>
      <c r="M426" t="s">
        <v>13588</v>
      </c>
      <c r="N426">
        <v>270107006</v>
      </c>
      <c r="O426" t="s">
        <v>13613</v>
      </c>
      <c r="P426">
        <v>0</v>
      </c>
      <c r="Q426">
        <v>18598.512307692312</v>
      </c>
      <c r="R426">
        <v>0</v>
      </c>
    </row>
    <row r="427" spans="1:18" x14ac:dyDescent="0.25">
      <c r="A427">
        <v>5</v>
      </c>
      <c r="B427">
        <v>5703</v>
      </c>
      <c r="C427" t="s">
        <v>798</v>
      </c>
      <c r="D427" t="s">
        <v>1268</v>
      </c>
      <c r="E427">
        <v>2</v>
      </c>
      <c r="F427" t="s">
        <v>13804</v>
      </c>
      <c r="G427" s="88">
        <v>2</v>
      </c>
      <c r="H427" s="88" t="s">
        <v>13770</v>
      </c>
      <c r="I427">
        <v>1</v>
      </c>
      <c r="J427" t="s">
        <v>13801</v>
      </c>
      <c r="K427" t="s">
        <v>13806</v>
      </c>
      <c r="L427">
        <v>270107</v>
      </c>
      <c r="M427" t="s">
        <v>13588</v>
      </c>
      <c r="N427">
        <v>270107006</v>
      </c>
      <c r="O427" t="s">
        <v>13613</v>
      </c>
      <c r="P427">
        <v>0</v>
      </c>
      <c r="Q427">
        <v>2835.8507692307703</v>
      </c>
      <c r="R427">
        <v>0</v>
      </c>
    </row>
    <row r="428" spans="1:18" x14ac:dyDescent="0.25">
      <c r="A428">
        <v>5</v>
      </c>
      <c r="B428">
        <v>5703</v>
      </c>
      <c r="C428" t="s">
        <v>798</v>
      </c>
      <c r="D428" t="s">
        <v>1268</v>
      </c>
      <c r="E428">
        <v>3</v>
      </c>
      <c r="F428" t="s">
        <v>13807</v>
      </c>
      <c r="G428" s="88">
        <v>1</v>
      </c>
      <c r="H428" s="88" t="s">
        <v>8278</v>
      </c>
      <c r="I428">
        <v>1</v>
      </c>
      <c r="J428" t="s">
        <v>13801</v>
      </c>
      <c r="K428" t="s">
        <v>13808</v>
      </c>
      <c r="L428">
        <v>270107</v>
      </c>
      <c r="M428" t="s">
        <v>13588</v>
      </c>
      <c r="N428">
        <v>270107006</v>
      </c>
      <c r="O428" t="s">
        <v>13613</v>
      </c>
      <c r="P428">
        <v>0</v>
      </c>
      <c r="Q428">
        <v>20257.943076923082</v>
      </c>
      <c r="R428">
        <v>0</v>
      </c>
    </row>
    <row r="429" spans="1:18" x14ac:dyDescent="0.25">
      <c r="A429">
        <v>5</v>
      </c>
      <c r="B429">
        <v>5703</v>
      </c>
      <c r="C429" t="s">
        <v>798</v>
      </c>
      <c r="D429" t="s">
        <v>1268</v>
      </c>
      <c r="E429">
        <v>3</v>
      </c>
      <c r="F429" t="s">
        <v>13807</v>
      </c>
      <c r="G429" s="88">
        <v>1</v>
      </c>
      <c r="H429" s="88" t="s">
        <v>8278</v>
      </c>
      <c r="I429">
        <v>1</v>
      </c>
      <c r="J429" t="s">
        <v>13801</v>
      </c>
      <c r="K429" t="s">
        <v>13809</v>
      </c>
      <c r="L429">
        <v>270107</v>
      </c>
      <c r="M429" t="s">
        <v>13588</v>
      </c>
      <c r="N429">
        <v>270107006</v>
      </c>
      <c r="O429" t="s">
        <v>13613</v>
      </c>
      <c r="P429">
        <v>0</v>
      </c>
      <c r="Q429">
        <v>2835.8507692307703</v>
      </c>
      <c r="R429">
        <v>0</v>
      </c>
    </row>
    <row r="430" spans="1:18" x14ac:dyDescent="0.25">
      <c r="A430">
        <v>5</v>
      </c>
      <c r="B430">
        <v>5703</v>
      </c>
      <c r="C430" t="s">
        <v>798</v>
      </c>
      <c r="D430" t="s">
        <v>1268</v>
      </c>
      <c r="E430">
        <v>4</v>
      </c>
      <c r="F430" t="s">
        <v>13810</v>
      </c>
      <c r="G430" s="88">
        <v>1</v>
      </c>
      <c r="H430" s="88" t="s">
        <v>8278</v>
      </c>
      <c r="I430">
        <v>1</v>
      </c>
      <c r="J430" t="s">
        <v>13801</v>
      </c>
      <c r="K430" t="s">
        <v>13811</v>
      </c>
      <c r="L430">
        <v>270107</v>
      </c>
      <c r="M430" t="s">
        <v>13588</v>
      </c>
      <c r="N430">
        <v>270107006</v>
      </c>
      <c r="O430" t="s">
        <v>13613</v>
      </c>
      <c r="P430">
        <v>0</v>
      </c>
      <c r="Q430">
        <v>23093.793846153854</v>
      </c>
      <c r="R430">
        <v>0</v>
      </c>
    </row>
    <row r="431" spans="1:18" x14ac:dyDescent="0.25">
      <c r="A431">
        <v>5</v>
      </c>
      <c r="B431">
        <v>5703</v>
      </c>
      <c r="C431" t="s">
        <v>798</v>
      </c>
      <c r="D431" t="s">
        <v>1268</v>
      </c>
      <c r="E431">
        <v>7</v>
      </c>
      <c r="F431" t="s">
        <v>13813</v>
      </c>
      <c r="G431" s="88">
        <v>2</v>
      </c>
      <c r="H431" s="88" t="s">
        <v>13770</v>
      </c>
      <c r="I431">
        <v>3</v>
      </c>
      <c r="J431" t="s">
        <v>13814</v>
      </c>
      <c r="K431" t="s">
        <v>13771</v>
      </c>
      <c r="L431">
        <v>270107</v>
      </c>
      <c r="M431" t="s">
        <v>13588</v>
      </c>
      <c r="N431">
        <v>270107005</v>
      </c>
      <c r="O431" t="s">
        <v>13608</v>
      </c>
      <c r="P431">
        <v>0</v>
      </c>
      <c r="Q431">
        <v>8025.2256410256396</v>
      </c>
      <c r="R431">
        <v>0</v>
      </c>
    </row>
    <row r="432" spans="1:18" x14ac:dyDescent="0.25">
      <c r="A432">
        <v>5</v>
      </c>
      <c r="B432">
        <v>5703</v>
      </c>
      <c r="C432" t="s">
        <v>798</v>
      </c>
      <c r="D432" t="s">
        <v>1268</v>
      </c>
      <c r="E432">
        <v>7</v>
      </c>
      <c r="F432" t="s">
        <v>13813</v>
      </c>
      <c r="G432" s="88">
        <v>2</v>
      </c>
      <c r="H432" s="88" t="s">
        <v>13770</v>
      </c>
      <c r="I432">
        <v>3</v>
      </c>
      <c r="J432" t="s">
        <v>13814</v>
      </c>
      <c r="K432" t="s">
        <v>13815</v>
      </c>
      <c r="L432">
        <v>270107</v>
      </c>
      <c r="M432" t="s">
        <v>13588</v>
      </c>
      <c r="N432">
        <v>270107005</v>
      </c>
      <c r="O432" t="s">
        <v>13608</v>
      </c>
      <c r="P432">
        <v>0</v>
      </c>
      <c r="Q432">
        <v>12232.717435897441</v>
      </c>
      <c r="R432">
        <v>0</v>
      </c>
    </row>
    <row r="433" spans="1:18" x14ac:dyDescent="0.25">
      <c r="A433">
        <v>5</v>
      </c>
      <c r="B433">
        <v>5703</v>
      </c>
      <c r="C433" t="s">
        <v>798</v>
      </c>
      <c r="D433" t="s">
        <v>1268</v>
      </c>
      <c r="E433">
        <v>7</v>
      </c>
      <c r="F433" t="s">
        <v>13813</v>
      </c>
      <c r="G433" s="88">
        <v>2</v>
      </c>
      <c r="H433" s="88" t="s">
        <v>13770</v>
      </c>
      <c r="I433">
        <v>3</v>
      </c>
      <c r="J433" t="s">
        <v>13814</v>
      </c>
      <c r="K433" t="s">
        <v>13816</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13800</v>
      </c>
      <c r="G434" s="88">
        <v>1</v>
      </c>
      <c r="H434" s="88" t="s">
        <v>8278</v>
      </c>
      <c r="I434">
        <v>1</v>
      </c>
      <c r="J434" t="s">
        <v>13801</v>
      </c>
      <c r="K434" t="s">
        <v>13802</v>
      </c>
      <c r="L434">
        <v>270107</v>
      </c>
      <c r="M434" t="s">
        <v>13588</v>
      </c>
      <c r="N434">
        <v>270107006</v>
      </c>
      <c r="O434" t="s">
        <v>13613</v>
      </c>
      <c r="P434">
        <v>0</v>
      </c>
      <c r="Q434">
        <v>4380.6840224359003</v>
      </c>
      <c r="R434">
        <v>0</v>
      </c>
    </row>
    <row r="435" spans="1:18" x14ac:dyDescent="0.25">
      <c r="A435">
        <v>5</v>
      </c>
      <c r="B435">
        <v>5706</v>
      </c>
      <c r="C435" t="s">
        <v>798</v>
      </c>
      <c r="D435" t="s">
        <v>1277</v>
      </c>
      <c r="E435">
        <v>2</v>
      </c>
      <c r="F435" t="s">
        <v>13804</v>
      </c>
      <c r="G435" s="88">
        <v>2</v>
      </c>
      <c r="H435" s="88" t="s">
        <v>13770</v>
      </c>
      <c r="I435">
        <v>1</v>
      </c>
      <c r="J435" t="s">
        <v>13801</v>
      </c>
      <c r="K435" t="s">
        <v>13805</v>
      </c>
      <c r="L435">
        <v>270107</v>
      </c>
      <c r="M435" t="s">
        <v>13588</v>
      </c>
      <c r="N435">
        <v>270107006</v>
      </c>
      <c r="O435" t="s">
        <v>13613</v>
      </c>
      <c r="P435">
        <v>0</v>
      </c>
      <c r="Q435">
        <v>3618.7699599359003</v>
      </c>
      <c r="R435">
        <v>0</v>
      </c>
    </row>
    <row r="436" spans="1:18" x14ac:dyDescent="0.25">
      <c r="A436">
        <v>5</v>
      </c>
      <c r="B436">
        <v>5706</v>
      </c>
      <c r="C436" t="s">
        <v>798</v>
      </c>
      <c r="D436" t="s">
        <v>1277</v>
      </c>
      <c r="E436">
        <v>2</v>
      </c>
      <c r="F436" t="s">
        <v>13804</v>
      </c>
      <c r="G436" s="88">
        <v>2</v>
      </c>
      <c r="H436" s="88" t="s">
        <v>13770</v>
      </c>
      <c r="I436">
        <v>1</v>
      </c>
      <c r="J436" t="s">
        <v>13801</v>
      </c>
      <c r="K436" t="s">
        <v>13806</v>
      </c>
      <c r="L436">
        <v>270107</v>
      </c>
      <c r="M436" t="s">
        <v>13588</v>
      </c>
      <c r="N436">
        <v>270107006</v>
      </c>
      <c r="O436" t="s">
        <v>13613</v>
      </c>
      <c r="P436">
        <v>0</v>
      </c>
      <c r="Q436">
        <v>761.9140625</v>
      </c>
      <c r="R436">
        <v>0</v>
      </c>
    </row>
    <row r="437" spans="1:18" x14ac:dyDescent="0.25">
      <c r="A437">
        <v>5</v>
      </c>
      <c r="B437">
        <v>5706</v>
      </c>
      <c r="C437" t="s">
        <v>798</v>
      </c>
      <c r="D437" t="s">
        <v>1277</v>
      </c>
      <c r="E437">
        <v>3</v>
      </c>
      <c r="F437" t="s">
        <v>13807</v>
      </c>
      <c r="G437" s="88">
        <v>1</v>
      </c>
      <c r="H437" s="88" t="s">
        <v>8278</v>
      </c>
      <c r="I437">
        <v>1</v>
      </c>
      <c r="J437" t="s">
        <v>13801</v>
      </c>
      <c r="K437" t="s">
        <v>13808</v>
      </c>
      <c r="L437">
        <v>270107</v>
      </c>
      <c r="M437" t="s">
        <v>13588</v>
      </c>
      <c r="N437">
        <v>270107006</v>
      </c>
      <c r="O437" t="s">
        <v>13613</v>
      </c>
      <c r="P437">
        <v>0</v>
      </c>
      <c r="Q437">
        <v>4380.6840224359003</v>
      </c>
      <c r="R437">
        <v>0</v>
      </c>
    </row>
    <row r="438" spans="1:18" x14ac:dyDescent="0.25">
      <c r="A438">
        <v>5</v>
      </c>
      <c r="B438">
        <v>5706</v>
      </c>
      <c r="C438" t="s">
        <v>798</v>
      </c>
      <c r="D438" t="s">
        <v>1277</v>
      </c>
      <c r="E438">
        <v>4</v>
      </c>
      <c r="F438" t="s">
        <v>13810</v>
      </c>
      <c r="G438" s="88">
        <v>1</v>
      </c>
      <c r="H438" s="88" t="s">
        <v>8278</v>
      </c>
      <c r="I438">
        <v>1</v>
      </c>
      <c r="J438" t="s">
        <v>13801</v>
      </c>
      <c r="K438" t="s">
        <v>13811</v>
      </c>
      <c r="L438">
        <v>270107</v>
      </c>
      <c r="M438" t="s">
        <v>13588</v>
      </c>
      <c r="N438">
        <v>270107006</v>
      </c>
      <c r="O438" t="s">
        <v>13613</v>
      </c>
      <c r="P438">
        <v>0</v>
      </c>
      <c r="Q438">
        <v>4380.6840224359003</v>
      </c>
      <c r="R438">
        <v>0</v>
      </c>
    </row>
    <row r="439" spans="1:18" x14ac:dyDescent="0.25">
      <c r="A439">
        <v>5</v>
      </c>
      <c r="B439">
        <v>5706</v>
      </c>
      <c r="C439" t="s">
        <v>798</v>
      </c>
      <c r="D439" t="s">
        <v>1277</v>
      </c>
      <c r="E439">
        <v>7</v>
      </c>
      <c r="F439" t="s">
        <v>13813</v>
      </c>
      <c r="G439" s="88">
        <v>2</v>
      </c>
      <c r="H439" s="88" t="s">
        <v>13770</v>
      </c>
      <c r="I439">
        <v>3</v>
      </c>
      <c r="J439" t="s">
        <v>13814</v>
      </c>
      <c r="K439" t="s">
        <v>13771</v>
      </c>
      <c r="L439">
        <v>270107</v>
      </c>
      <c r="M439" t="s">
        <v>13588</v>
      </c>
      <c r="N439">
        <v>270107005</v>
      </c>
      <c r="O439" t="s">
        <v>13608</v>
      </c>
      <c r="P439">
        <v>0</v>
      </c>
      <c r="Q439">
        <v>1523.828125</v>
      </c>
      <c r="R439">
        <v>0</v>
      </c>
    </row>
    <row r="440" spans="1:18" x14ac:dyDescent="0.25">
      <c r="A440">
        <v>5</v>
      </c>
      <c r="B440">
        <v>5706</v>
      </c>
      <c r="C440" t="s">
        <v>798</v>
      </c>
      <c r="D440" t="s">
        <v>1277</v>
      </c>
      <c r="E440">
        <v>7</v>
      </c>
      <c r="F440" t="s">
        <v>13813</v>
      </c>
      <c r="G440" s="88">
        <v>2</v>
      </c>
      <c r="H440" s="88" t="s">
        <v>13770</v>
      </c>
      <c r="I440">
        <v>3</v>
      </c>
      <c r="J440" t="s">
        <v>13814</v>
      </c>
      <c r="K440" t="s">
        <v>13815</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13800</v>
      </c>
      <c r="G441" s="88">
        <v>1</v>
      </c>
      <c r="H441" s="88" t="s">
        <v>8278</v>
      </c>
      <c r="I441">
        <v>1</v>
      </c>
      <c r="J441" t="s">
        <v>13801</v>
      </c>
      <c r="K441" t="s">
        <v>13802</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13800</v>
      </c>
      <c r="G442" s="88">
        <v>1</v>
      </c>
      <c r="H442" s="88" t="s">
        <v>8278</v>
      </c>
      <c r="I442">
        <v>1</v>
      </c>
      <c r="J442" t="s">
        <v>13801</v>
      </c>
      <c r="K442" t="s">
        <v>13803</v>
      </c>
      <c r="L442">
        <v>270107</v>
      </c>
      <c r="M442" t="s">
        <v>13588</v>
      </c>
      <c r="N442">
        <v>270107006</v>
      </c>
      <c r="O442" t="s">
        <v>13613</v>
      </c>
      <c r="P442">
        <v>4314</v>
      </c>
      <c r="Q442">
        <v>0</v>
      </c>
      <c r="R442">
        <v>0</v>
      </c>
    </row>
    <row r="443" spans="1:18" x14ac:dyDescent="0.25">
      <c r="A443">
        <v>5</v>
      </c>
      <c r="B443">
        <v>5801</v>
      </c>
      <c r="C443" t="s">
        <v>798</v>
      </c>
      <c r="D443" t="s">
        <v>1280</v>
      </c>
      <c r="E443">
        <v>2</v>
      </c>
      <c r="F443" t="s">
        <v>13804</v>
      </c>
      <c r="G443" s="88">
        <v>2</v>
      </c>
      <c r="H443" s="88" t="s">
        <v>13770</v>
      </c>
      <c r="I443">
        <v>1</v>
      </c>
      <c r="J443" t="s">
        <v>13801</v>
      </c>
      <c r="K443" t="s">
        <v>13805</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2</v>
      </c>
      <c r="F444" t="s">
        <v>13804</v>
      </c>
      <c r="G444" s="88">
        <v>2</v>
      </c>
      <c r="H444" s="88" t="s">
        <v>13770</v>
      </c>
      <c r="I444">
        <v>1</v>
      </c>
      <c r="J444" t="s">
        <v>13801</v>
      </c>
      <c r="K444" t="s">
        <v>13806</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3</v>
      </c>
      <c r="F445" t="s">
        <v>13807</v>
      </c>
      <c r="G445" s="88">
        <v>1</v>
      </c>
      <c r="H445" s="88" t="s">
        <v>8278</v>
      </c>
      <c r="I445">
        <v>1</v>
      </c>
      <c r="J445" t="s">
        <v>13801</v>
      </c>
      <c r="K445" t="s">
        <v>13808</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3</v>
      </c>
      <c r="F446" t="s">
        <v>13807</v>
      </c>
      <c r="G446" s="88">
        <v>1</v>
      </c>
      <c r="H446" s="88" t="s">
        <v>8278</v>
      </c>
      <c r="I446">
        <v>1</v>
      </c>
      <c r="J446" t="s">
        <v>13801</v>
      </c>
      <c r="K446" t="s">
        <v>13809</v>
      </c>
      <c r="L446">
        <v>270107</v>
      </c>
      <c r="M446" t="s">
        <v>13588</v>
      </c>
      <c r="N446">
        <v>270107006</v>
      </c>
      <c r="O446" t="s">
        <v>13613</v>
      </c>
      <c r="P446">
        <v>1907</v>
      </c>
      <c r="Q446">
        <v>0</v>
      </c>
      <c r="R446">
        <v>0</v>
      </c>
    </row>
    <row r="447" spans="1:18" x14ac:dyDescent="0.25">
      <c r="A447">
        <v>5</v>
      </c>
      <c r="B447">
        <v>5801</v>
      </c>
      <c r="C447" t="s">
        <v>798</v>
      </c>
      <c r="D447" t="s">
        <v>1280</v>
      </c>
      <c r="E447">
        <v>4</v>
      </c>
      <c r="F447" t="s">
        <v>13810</v>
      </c>
      <c r="G447" s="88">
        <v>1</v>
      </c>
      <c r="H447" s="88" t="s">
        <v>8278</v>
      </c>
      <c r="I447">
        <v>1</v>
      </c>
      <c r="J447" t="s">
        <v>13801</v>
      </c>
      <c r="K447" t="s">
        <v>13811</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4</v>
      </c>
      <c r="F448" t="s">
        <v>13810</v>
      </c>
      <c r="G448" s="88">
        <v>1</v>
      </c>
      <c r="H448" s="88" t="s">
        <v>8278</v>
      </c>
      <c r="I448">
        <v>1</v>
      </c>
      <c r="J448" t="s">
        <v>13801</v>
      </c>
      <c r="K448" t="s">
        <v>13812</v>
      </c>
      <c r="L448">
        <v>270107</v>
      </c>
      <c r="M448" t="s">
        <v>13588</v>
      </c>
      <c r="N448">
        <v>270107006</v>
      </c>
      <c r="O448" t="s">
        <v>13613</v>
      </c>
      <c r="P448">
        <v>4314</v>
      </c>
      <c r="Q448">
        <v>0</v>
      </c>
      <c r="R448">
        <v>0</v>
      </c>
    </row>
    <row r="449" spans="1:18" x14ac:dyDescent="0.25">
      <c r="A449">
        <v>5</v>
      </c>
      <c r="B449">
        <v>5801</v>
      </c>
      <c r="C449" t="s">
        <v>798</v>
      </c>
      <c r="D449" t="s">
        <v>1280</v>
      </c>
      <c r="E449">
        <v>7</v>
      </c>
      <c r="F449" t="s">
        <v>13813</v>
      </c>
      <c r="G449" s="88">
        <v>2</v>
      </c>
      <c r="H449" s="88" t="s">
        <v>13770</v>
      </c>
      <c r="I449">
        <v>3</v>
      </c>
      <c r="J449" t="s">
        <v>13814</v>
      </c>
      <c r="K449" t="s">
        <v>13771</v>
      </c>
      <c r="L449">
        <v>270107</v>
      </c>
      <c r="M449" t="s">
        <v>13588</v>
      </c>
      <c r="N449">
        <v>270107005</v>
      </c>
      <c r="O449" t="s">
        <v>13608</v>
      </c>
      <c r="P449">
        <v>13462</v>
      </c>
      <c r="Q449">
        <v>25899.791850961548</v>
      </c>
      <c r="R449">
        <v>0</v>
      </c>
    </row>
    <row r="450" spans="1:18" x14ac:dyDescent="0.25">
      <c r="A450">
        <v>5</v>
      </c>
      <c r="B450">
        <v>5801</v>
      </c>
      <c r="C450" t="s">
        <v>798</v>
      </c>
      <c r="D450" t="s">
        <v>1280</v>
      </c>
      <c r="E450">
        <v>7</v>
      </c>
      <c r="F450" t="s">
        <v>13813</v>
      </c>
      <c r="G450" s="88">
        <v>2</v>
      </c>
      <c r="H450" s="88" t="s">
        <v>13770</v>
      </c>
      <c r="I450">
        <v>3</v>
      </c>
      <c r="J450" t="s">
        <v>13814</v>
      </c>
      <c r="K450" t="s">
        <v>13815</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7</v>
      </c>
      <c r="F451" t="s">
        <v>13813</v>
      </c>
      <c r="G451" s="88">
        <v>2</v>
      </c>
      <c r="H451" s="88" t="s">
        <v>13770</v>
      </c>
      <c r="I451">
        <v>3</v>
      </c>
      <c r="J451" t="s">
        <v>13814</v>
      </c>
      <c r="K451" t="s">
        <v>13816</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13800</v>
      </c>
      <c r="G452" s="88">
        <v>1</v>
      </c>
      <c r="H452" s="88" t="s">
        <v>8278</v>
      </c>
      <c r="I452">
        <v>1</v>
      </c>
      <c r="J452" t="s">
        <v>13801</v>
      </c>
      <c r="K452" t="s">
        <v>13802</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13800</v>
      </c>
      <c r="G453" s="88">
        <v>1</v>
      </c>
      <c r="H453" s="88" t="s">
        <v>8278</v>
      </c>
      <c r="I453">
        <v>1</v>
      </c>
      <c r="J453" t="s">
        <v>13801</v>
      </c>
      <c r="K453" t="s">
        <v>13803</v>
      </c>
      <c r="L453">
        <v>270107</v>
      </c>
      <c r="M453" t="s">
        <v>13588</v>
      </c>
      <c r="N453">
        <v>270107006</v>
      </c>
      <c r="O453" t="s">
        <v>13613</v>
      </c>
      <c r="P453">
        <v>638</v>
      </c>
      <c r="Q453">
        <v>0</v>
      </c>
      <c r="R453">
        <v>1618.144736842105</v>
      </c>
    </row>
    <row r="454" spans="1:18" x14ac:dyDescent="0.25">
      <c r="A454">
        <v>5</v>
      </c>
      <c r="B454">
        <v>5802</v>
      </c>
      <c r="C454" t="s">
        <v>798</v>
      </c>
      <c r="D454" t="s">
        <v>1283</v>
      </c>
      <c r="E454">
        <v>2</v>
      </c>
      <c r="F454" t="s">
        <v>13804</v>
      </c>
      <c r="G454" s="88">
        <v>2</v>
      </c>
      <c r="H454" s="88" t="s">
        <v>13770</v>
      </c>
      <c r="I454">
        <v>1</v>
      </c>
      <c r="J454" t="s">
        <v>13801</v>
      </c>
      <c r="K454" t="s">
        <v>13805</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2</v>
      </c>
      <c r="F455" t="s">
        <v>13804</v>
      </c>
      <c r="G455" s="88">
        <v>2</v>
      </c>
      <c r="H455" s="88" t="s">
        <v>13770</v>
      </c>
      <c r="I455">
        <v>1</v>
      </c>
      <c r="J455" t="s">
        <v>13801</v>
      </c>
      <c r="K455" t="s">
        <v>13806</v>
      </c>
      <c r="L455">
        <v>270107</v>
      </c>
      <c r="M455" t="s">
        <v>13588</v>
      </c>
      <c r="N455">
        <v>270107006</v>
      </c>
      <c r="O455" t="s">
        <v>13613</v>
      </c>
      <c r="P455">
        <v>638</v>
      </c>
      <c r="Q455">
        <v>0</v>
      </c>
      <c r="R455">
        <v>3020.6262183235867</v>
      </c>
    </row>
    <row r="456" spans="1:18" x14ac:dyDescent="0.25">
      <c r="A456">
        <v>5</v>
      </c>
      <c r="B456">
        <v>5802</v>
      </c>
      <c r="C456" t="s">
        <v>798</v>
      </c>
      <c r="D456" t="s">
        <v>1283</v>
      </c>
      <c r="E456">
        <v>3</v>
      </c>
      <c r="F456" t="s">
        <v>13807</v>
      </c>
      <c r="G456" s="88">
        <v>1</v>
      </c>
      <c r="H456" s="88" t="s">
        <v>8278</v>
      </c>
      <c r="I456">
        <v>1</v>
      </c>
      <c r="J456" t="s">
        <v>13801</v>
      </c>
      <c r="K456" t="s">
        <v>13808</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3</v>
      </c>
      <c r="F457" t="s">
        <v>13807</v>
      </c>
      <c r="G457" s="88">
        <v>1</v>
      </c>
      <c r="H457" s="88" t="s">
        <v>8278</v>
      </c>
      <c r="I457">
        <v>1</v>
      </c>
      <c r="J457" t="s">
        <v>13801</v>
      </c>
      <c r="K457" t="s">
        <v>13809</v>
      </c>
      <c r="L457">
        <v>270107</v>
      </c>
      <c r="M457" t="s">
        <v>13588</v>
      </c>
      <c r="N457">
        <v>270107006</v>
      </c>
      <c r="O457" t="s">
        <v>13613</v>
      </c>
      <c r="P457">
        <v>638</v>
      </c>
      <c r="Q457">
        <v>0</v>
      </c>
      <c r="R457">
        <v>1618.144736842105</v>
      </c>
    </row>
    <row r="458" spans="1:18" x14ac:dyDescent="0.25">
      <c r="A458">
        <v>5</v>
      </c>
      <c r="B458">
        <v>5802</v>
      </c>
      <c r="C458" t="s">
        <v>798</v>
      </c>
      <c r="D458" t="s">
        <v>1283</v>
      </c>
      <c r="E458">
        <v>4</v>
      </c>
      <c r="F458" t="s">
        <v>13810</v>
      </c>
      <c r="G458" s="88">
        <v>1</v>
      </c>
      <c r="H458" s="88" t="s">
        <v>8278</v>
      </c>
      <c r="I458">
        <v>1</v>
      </c>
      <c r="J458" t="s">
        <v>13801</v>
      </c>
      <c r="K458" t="s">
        <v>13811</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4</v>
      </c>
      <c r="F459" t="s">
        <v>13810</v>
      </c>
      <c r="G459" s="88">
        <v>1</v>
      </c>
      <c r="H459" s="88" t="s">
        <v>8278</v>
      </c>
      <c r="I459">
        <v>1</v>
      </c>
      <c r="J459" t="s">
        <v>13801</v>
      </c>
      <c r="K459" t="s">
        <v>13812</v>
      </c>
      <c r="L459">
        <v>270107</v>
      </c>
      <c r="M459" t="s">
        <v>13588</v>
      </c>
      <c r="N459">
        <v>270107006</v>
      </c>
      <c r="O459" t="s">
        <v>13613</v>
      </c>
      <c r="P459">
        <v>638</v>
      </c>
      <c r="Q459">
        <v>0</v>
      </c>
      <c r="R459">
        <v>0</v>
      </c>
    </row>
    <row r="460" spans="1:18" x14ac:dyDescent="0.25">
      <c r="A460">
        <v>5</v>
      </c>
      <c r="B460">
        <v>5802</v>
      </c>
      <c r="C460" t="s">
        <v>798</v>
      </c>
      <c r="D460" t="s">
        <v>1283</v>
      </c>
      <c r="E460">
        <v>7</v>
      </c>
      <c r="F460" t="s">
        <v>13813</v>
      </c>
      <c r="G460" s="88">
        <v>2</v>
      </c>
      <c r="H460" s="88" t="s">
        <v>13770</v>
      </c>
      <c r="I460">
        <v>3</v>
      </c>
      <c r="J460" t="s">
        <v>13814</v>
      </c>
      <c r="K460" t="s">
        <v>13771</v>
      </c>
      <c r="L460">
        <v>270107</v>
      </c>
      <c r="M460" t="s">
        <v>13588</v>
      </c>
      <c r="N460">
        <v>270107005</v>
      </c>
      <c r="O460" t="s">
        <v>13608</v>
      </c>
      <c r="P460">
        <v>4549</v>
      </c>
      <c r="Q460">
        <v>3809.5703125</v>
      </c>
      <c r="R460">
        <v>0</v>
      </c>
    </row>
    <row r="461" spans="1:18" x14ac:dyDescent="0.25">
      <c r="A461">
        <v>5</v>
      </c>
      <c r="B461">
        <v>5802</v>
      </c>
      <c r="C461" t="s">
        <v>798</v>
      </c>
      <c r="D461" t="s">
        <v>1283</v>
      </c>
      <c r="E461">
        <v>7</v>
      </c>
      <c r="F461" t="s">
        <v>13813</v>
      </c>
      <c r="G461" s="88">
        <v>2</v>
      </c>
      <c r="H461" s="88" t="s">
        <v>13770</v>
      </c>
      <c r="I461">
        <v>3</v>
      </c>
      <c r="J461" t="s">
        <v>13814</v>
      </c>
      <c r="K461" t="s">
        <v>13815</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7</v>
      </c>
      <c r="F462" t="s">
        <v>13813</v>
      </c>
      <c r="G462" s="88">
        <v>2</v>
      </c>
      <c r="H462" s="88" t="s">
        <v>13770</v>
      </c>
      <c r="I462">
        <v>3</v>
      </c>
      <c r="J462" t="s">
        <v>13814</v>
      </c>
      <c r="K462" t="s">
        <v>13816</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13800</v>
      </c>
      <c r="G463" s="88">
        <v>1</v>
      </c>
      <c r="H463" s="88" t="s">
        <v>8278</v>
      </c>
      <c r="I463">
        <v>1</v>
      </c>
      <c r="J463" t="s">
        <v>13801</v>
      </c>
      <c r="K463" t="s">
        <v>13802</v>
      </c>
      <c r="L463">
        <v>270107</v>
      </c>
      <c r="M463" t="s">
        <v>13588</v>
      </c>
      <c r="N463">
        <v>270107006</v>
      </c>
      <c r="O463" t="s">
        <v>13613</v>
      </c>
      <c r="P463">
        <v>0</v>
      </c>
      <c r="Q463">
        <v>6161.6873958333308</v>
      </c>
      <c r="R463">
        <v>0</v>
      </c>
    </row>
    <row r="464" spans="1:18" x14ac:dyDescent="0.25">
      <c r="A464">
        <v>5</v>
      </c>
      <c r="B464">
        <v>5803</v>
      </c>
      <c r="C464" t="s">
        <v>798</v>
      </c>
      <c r="D464" t="s">
        <v>1286</v>
      </c>
      <c r="E464">
        <v>2</v>
      </c>
      <c r="F464" t="s">
        <v>13804</v>
      </c>
      <c r="G464" s="88">
        <v>2</v>
      </c>
      <c r="H464" s="88" t="s">
        <v>13770</v>
      </c>
      <c r="I464">
        <v>1</v>
      </c>
      <c r="J464" t="s">
        <v>13801</v>
      </c>
      <c r="K464" t="s">
        <v>13805</v>
      </c>
      <c r="L464">
        <v>270107</v>
      </c>
      <c r="M464" t="s">
        <v>13588</v>
      </c>
      <c r="N464">
        <v>270107006</v>
      </c>
      <c r="O464" t="s">
        <v>13613</v>
      </c>
      <c r="P464">
        <v>0</v>
      </c>
      <c r="Q464">
        <v>6161.6873958333308</v>
      </c>
      <c r="R464">
        <v>0</v>
      </c>
    </row>
    <row r="465" spans="1:18" x14ac:dyDescent="0.25">
      <c r="A465">
        <v>5</v>
      </c>
      <c r="B465">
        <v>5803</v>
      </c>
      <c r="C465" t="s">
        <v>798</v>
      </c>
      <c r="D465" t="s">
        <v>1286</v>
      </c>
      <c r="E465">
        <v>3</v>
      </c>
      <c r="F465" t="s">
        <v>13807</v>
      </c>
      <c r="G465" s="88">
        <v>1</v>
      </c>
      <c r="H465" s="88" t="s">
        <v>8278</v>
      </c>
      <c r="I465">
        <v>1</v>
      </c>
      <c r="J465" t="s">
        <v>13801</v>
      </c>
      <c r="K465" t="s">
        <v>13808</v>
      </c>
      <c r="L465">
        <v>270107</v>
      </c>
      <c r="M465" t="s">
        <v>13588</v>
      </c>
      <c r="N465">
        <v>270107006</v>
      </c>
      <c r="O465" t="s">
        <v>13613</v>
      </c>
      <c r="P465">
        <v>0</v>
      </c>
      <c r="Q465">
        <v>6161.6873958333308</v>
      </c>
      <c r="R465">
        <v>0</v>
      </c>
    </row>
    <row r="466" spans="1:18" x14ac:dyDescent="0.25">
      <c r="A466">
        <v>5</v>
      </c>
      <c r="B466">
        <v>5803</v>
      </c>
      <c r="C466" t="s">
        <v>798</v>
      </c>
      <c r="D466" t="s">
        <v>1286</v>
      </c>
      <c r="E466">
        <v>4</v>
      </c>
      <c r="F466" t="s">
        <v>13810</v>
      </c>
      <c r="G466" s="88">
        <v>1</v>
      </c>
      <c r="H466" s="88" t="s">
        <v>8278</v>
      </c>
      <c r="I466">
        <v>1</v>
      </c>
      <c r="J466" t="s">
        <v>13801</v>
      </c>
      <c r="K466" t="s">
        <v>13811</v>
      </c>
      <c r="L466">
        <v>270107</v>
      </c>
      <c r="M466" t="s">
        <v>13588</v>
      </c>
      <c r="N466">
        <v>270107006</v>
      </c>
      <c r="O466" t="s">
        <v>13613</v>
      </c>
      <c r="P466">
        <v>0</v>
      </c>
      <c r="Q466">
        <v>6161.6873958333308</v>
      </c>
      <c r="R466">
        <v>0</v>
      </c>
    </row>
    <row r="467" spans="1:18" x14ac:dyDescent="0.25">
      <c r="A467">
        <v>5</v>
      </c>
      <c r="B467">
        <v>5803</v>
      </c>
      <c r="C467" t="s">
        <v>798</v>
      </c>
      <c r="D467" t="s">
        <v>1286</v>
      </c>
      <c r="E467">
        <v>7</v>
      </c>
      <c r="F467" t="s">
        <v>13813</v>
      </c>
      <c r="G467" s="88">
        <v>2</v>
      </c>
      <c r="H467" s="88" t="s">
        <v>13770</v>
      </c>
      <c r="I467">
        <v>3</v>
      </c>
      <c r="J467" t="s">
        <v>13814</v>
      </c>
      <c r="K467" t="s">
        <v>13815</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13800</v>
      </c>
      <c r="G468" s="88">
        <v>1</v>
      </c>
      <c r="H468" s="88" t="s">
        <v>8278</v>
      </c>
      <c r="I468">
        <v>1</v>
      </c>
      <c r="J468" t="s">
        <v>13801</v>
      </c>
      <c r="K468" t="s">
        <v>13802</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13800</v>
      </c>
      <c r="G469" s="88">
        <v>1</v>
      </c>
      <c r="H469" s="88" t="s">
        <v>8278</v>
      </c>
      <c r="I469">
        <v>1</v>
      </c>
      <c r="J469" t="s">
        <v>13801</v>
      </c>
      <c r="K469" t="s">
        <v>13803</v>
      </c>
      <c r="L469">
        <v>270107</v>
      </c>
      <c r="M469" t="s">
        <v>13588</v>
      </c>
      <c r="N469">
        <v>270107006</v>
      </c>
      <c r="O469" t="s">
        <v>13613</v>
      </c>
      <c r="P469">
        <v>0</v>
      </c>
      <c r="Q469">
        <v>1680.4358974359</v>
      </c>
      <c r="R469">
        <v>0</v>
      </c>
    </row>
    <row r="470" spans="1:18" x14ac:dyDescent="0.25">
      <c r="A470">
        <v>5</v>
      </c>
      <c r="B470">
        <v>5804</v>
      </c>
      <c r="C470" t="s">
        <v>798</v>
      </c>
      <c r="D470" t="s">
        <v>1289</v>
      </c>
      <c r="E470">
        <v>2</v>
      </c>
      <c r="F470" t="s">
        <v>13804</v>
      </c>
      <c r="G470" s="88">
        <v>2</v>
      </c>
      <c r="H470" s="88" t="s">
        <v>13770</v>
      </c>
      <c r="I470">
        <v>1</v>
      </c>
      <c r="J470" t="s">
        <v>13801</v>
      </c>
      <c r="K470" t="s">
        <v>13805</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2</v>
      </c>
      <c r="F471" t="s">
        <v>13804</v>
      </c>
      <c r="G471" s="88">
        <v>2</v>
      </c>
      <c r="H471" s="88" t="s">
        <v>13770</v>
      </c>
      <c r="I471">
        <v>1</v>
      </c>
      <c r="J471" t="s">
        <v>13801</v>
      </c>
      <c r="K471" t="s">
        <v>13806</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3</v>
      </c>
      <c r="F472" t="s">
        <v>13807</v>
      </c>
      <c r="G472" s="88">
        <v>1</v>
      </c>
      <c r="H472" s="88" t="s">
        <v>8278</v>
      </c>
      <c r="I472">
        <v>1</v>
      </c>
      <c r="J472" t="s">
        <v>13801</v>
      </c>
      <c r="K472" t="s">
        <v>13808</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4</v>
      </c>
      <c r="F473" t="s">
        <v>13810</v>
      </c>
      <c r="G473" s="88">
        <v>1</v>
      </c>
      <c r="H473" s="88" t="s">
        <v>8278</v>
      </c>
      <c r="I473">
        <v>1</v>
      </c>
      <c r="J473" t="s">
        <v>13801</v>
      </c>
      <c r="K473" t="s">
        <v>13811</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4</v>
      </c>
      <c r="F474" t="s">
        <v>13810</v>
      </c>
      <c r="G474" s="88">
        <v>1</v>
      </c>
      <c r="H474" s="88" t="s">
        <v>8278</v>
      </c>
      <c r="I474">
        <v>1</v>
      </c>
      <c r="J474" t="s">
        <v>13801</v>
      </c>
      <c r="K474" t="s">
        <v>13812</v>
      </c>
      <c r="L474">
        <v>270107</v>
      </c>
      <c r="M474" t="s">
        <v>13588</v>
      </c>
      <c r="N474">
        <v>270107006</v>
      </c>
      <c r="O474" t="s">
        <v>13613</v>
      </c>
      <c r="P474">
        <v>0</v>
      </c>
      <c r="Q474">
        <v>1680.4358974359</v>
      </c>
      <c r="R474">
        <v>0</v>
      </c>
    </row>
    <row r="475" spans="1:18" x14ac:dyDescent="0.25">
      <c r="A475">
        <v>5</v>
      </c>
      <c r="B475">
        <v>5804</v>
      </c>
      <c r="C475" t="s">
        <v>798</v>
      </c>
      <c r="D475" t="s">
        <v>1289</v>
      </c>
      <c r="E475">
        <v>7</v>
      </c>
      <c r="F475" t="s">
        <v>13813</v>
      </c>
      <c r="G475" s="88">
        <v>2</v>
      </c>
      <c r="H475" s="88" t="s">
        <v>13770</v>
      </c>
      <c r="I475">
        <v>3</v>
      </c>
      <c r="J475" t="s">
        <v>13814</v>
      </c>
      <c r="K475" t="s">
        <v>13771</v>
      </c>
      <c r="L475">
        <v>270107</v>
      </c>
      <c r="M475" t="s">
        <v>13588</v>
      </c>
      <c r="N475">
        <v>270107005</v>
      </c>
      <c r="O475" t="s">
        <v>13608</v>
      </c>
      <c r="P475">
        <v>5037</v>
      </c>
      <c r="Q475">
        <v>8792.2832932692399</v>
      </c>
      <c r="R475">
        <v>0</v>
      </c>
    </row>
    <row r="476" spans="1:18" x14ac:dyDescent="0.25">
      <c r="A476">
        <v>5</v>
      </c>
      <c r="B476">
        <v>5804</v>
      </c>
      <c r="C476" t="s">
        <v>798</v>
      </c>
      <c r="D476" t="s">
        <v>1289</v>
      </c>
      <c r="E476">
        <v>7</v>
      </c>
      <c r="F476" t="s">
        <v>13813</v>
      </c>
      <c r="G476" s="88">
        <v>2</v>
      </c>
      <c r="H476" s="88" t="s">
        <v>13770</v>
      </c>
      <c r="I476">
        <v>3</v>
      </c>
      <c r="J476" t="s">
        <v>13814</v>
      </c>
      <c r="K476" t="s">
        <v>13815</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7</v>
      </c>
      <c r="F477" t="s">
        <v>13813</v>
      </c>
      <c r="G477" s="88">
        <v>2</v>
      </c>
      <c r="H477" s="88" t="s">
        <v>13770</v>
      </c>
      <c r="I477">
        <v>3</v>
      </c>
      <c r="J477" t="s">
        <v>13814</v>
      </c>
      <c r="K477" t="s">
        <v>13816</v>
      </c>
      <c r="L477">
        <v>270107</v>
      </c>
      <c r="M477" t="s">
        <v>13588</v>
      </c>
      <c r="N477">
        <v>270107005</v>
      </c>
      <c r="O477" t="s">
        <v>13608</v>
      </c>
      <c r="P477">
        <v>0</v>
      </c>
      <c r="Q477">
        <v>761.9140625</v>
      </c>
      <c r="R477">
        <v>0</v>
      </c>
    </row>
    <row r="478" spans="1:18" x14ac:dyDescent="0.25">
      <c r="A478">
        <v>6</v>
      </c>
      <c r="B478">
        <v>6101</v>
      </c>
      <c r="C478" t="s">
        <v>1781</v>
      </c>
      <c r="D478" t="s">
        <v>1292</v>
      </c>
      <c r="E478">
        <v>1</v>
      </c>
      <c r="F478" t="s">
        <v>13800</v>
      </c>
      <c r="G478" s="88">
        <v>1</v>
      </c>
      <c r="H478" s="88" t="s">
        <v>8278</v>
      </c>
      <c r="I478">
        <v>1</v>
      </c>
      <c r="J478" t="s">
        <v>13801</v>
      </c>
      <c r="K478" t="s">
        <v>13802</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13800</v>
      </c>
      <c r="G479" s="88">
        <v>1</v>
      </c>
      <c r="H479" s="88" t="s">
        <v>8278</v>
      </c>
      <c r="I479">
        <v>1</v>
      </c>
      <c r="J479" t="s">
        <v>13801</v>
      </c>
      <c r="K479" t="s">
        <v>13803</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2</v>
      </c>
      <c r="F480" t="s">
        <v>13804</v>
      </c>
      <c r="G480" s="88">
        <v>2</v>
      </c>
      <c r="H480" s="88" t="s">
        <v>13770</v>
      </c>
      <c r="I480">
        <v>1</v>
      </c>
      <c r="J480" t="s">
        <v>13801</v>
      </c>
      <c r="K480" t="s">
        <v>13805</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2</v>
      </c>
      <c r="F481" t="s">
        <v>13804</v>
      </c>
      <c r="G481" s="88">
        <v>2</v>
      </c>
      <c r="H481" s="88" t="s">
        <v>13770</v>
      </c>
      <c r="I481">
        <v>1</v>
      </c>
      <c r="J481" t="s">
        <v>13801</v>
      </c>
      <c r="K481" t="s">
        <v>13806</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3</v>
      </c>
      <c r="F482" t="s">
        <v>13807</v>
      </c>
      <c r="G482" s="88">
        <v>1</v>
      </c>
      <c r="H482" s="88" t="s">
        <v>8278</v>
      </c>
      <c r="I482">
        <v>1</v>
      </c>
      <c r="J482" t="s">
        <v>13801</v>
      </c>
      <c r="K482" t="s">
        <v>13808</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3</v>
      </c>
      <c r="F483" t="s">
        <v>13807</v>
      </c>
      <c r="G483" s="88">
        <v>1</v>
      </c>
      <c r="H483" s="88" t="s">
        <v>8278</v>
      </c>
      <c r="I483">
        <v>1</v>
      </c>
      <c r="J483" t="s">
        <v>13801</v>
      </c>
      <c r="K483" t="s">
        <v>13809</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4</v>
      </c>
      <c r="F484" t="s">
        <v>13810</v>
      </c>
      <c r="G484" s="88">
        <v>1</v>
      </c>
      <c r="H484" s="88" t="s">
        <v>8278</v>
      </c>
      <c r="I484">
        <v>1</v>
      </c>
      <c r="J484" t="s">
        <v>13801</v>
      </c>
      <c r="K484" t="s">
        <v>13811</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4</v>
      </c>
      <c r="F485" t="s">
        <v>13810</v>
      </c>
      <c r="G485" s="88">
        <v>1</v>
      </c>
      <c r="H485" s="88" t="s">
        <v>8278</v>
      </c>
      <c r="I485">
        <v>1</v>
      </c>
      <c r="J485" t="s">
        <v>13801</v>
      </c>
      <c r="K485" t="s">
        <v>13812</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7</v>
      </c>
      <c r="F486" t="s">
        <v>13813</v>
      </c>
      <c r="G486" s="88">
        <v>2</v>
      </c>
      <c r="H486" s="88" t="s">
        <v>13770</v>
      </c>
      <c r="I486">
        <v>3</v>
      </c>
      <c r="J486" t="s">
        <v>13814</v>
      </c>
      <c r="K486" t="s">
        <v>13771</v>
      </c>
      <c r="L486">
        <v>270107</v>
      </c>
      <c r="M486" t="s">
        <v>13588</v>
      </c>
      <c r="N486">
        <v>270107005</v>
      </c>
      <c r="O486" t="s">
        <v>13608</v>
      </c>
      <c r="P486">
        <v>17062</v>
      </c>
      <c r="Q486">
        <v>22321.074084716616</v>
      </c>
      <c r="R486">
        <v>0</v>
      </c>
    </row>
    <row r="487" spans="1:18" x14ac:dyDescent="0.25">
      <c r="A487">
        <v>6</v>
      </c>
      <c r="B487">
        <v>6101</v>
      </c>
      <c r="C487" t="s">
        <v>1781</v>
      </c>
      <c r="D487" t="s">
        <v>1292</v>
      </c>
      <c r="E487">
        <v>7</v>
      </c>
      <c r="F487" t="s">
        <v>13813</v>
      </c>
      <c r="G487" s="88">
        <v>2</v>
      </c>
      <c r="H487" s="88" t="s">
        <v>13770</v>
      </c>
      <c r="I487">
        <v>3</v>
      </c>
      <c r="J487" t="s">
        <v>13814</v>
      </c>
      <c r="K487" t="s">
        <v>13815</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7</v>
      </c>
      <c r="F488" t="s">
        <v>13813</v>
      </c>
      <c r="G488" s="88">
        <v>2</v>
      </c>
      <c r="H488" s="88" t="s">
        <v>13770</v>
      </c>
      <c r="I488">
        <v>3</v>
      </c>
      <c r="J488" t="s">
        <v>13814</v>
      </c>
      <c r="K488" t="s">
        <v>13816</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13800</v>
      </c>
      <c r="G489" s="88">
        <v>1</v>
      </c>
      <c r="H489" s="88" t="s">
        <v>8278</v>
      </c>
      <c r="I489">
        <v>1</v>
      </c>
      <c r="J489" t="s">
        <v>13801</v>
      </c>
      <c r="K489" t="s">
        <v>13802</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2</v>
      </c>
      <c r="F490" t="s">
        <v>13804</v>
      </c>
      <c r="G490" s="88">
        <v>2</v>
      </c>
      <c r="H490" s="88" t="s">
        <v>13770</v>
      </c>
      <c r="I490">
        <v>1</v>
      </c>
      <c r="J490" t="s">
        <v>13801</v>
      </c>
      <c r="K490" t="s">
        <v>13805</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2</v>
      </c>
      <c r="F491" t="s">
        <v>13804</v>
      </c>
      <c r="G491" s="88">
        <v>2</v>
      </c>
      <c r="H491" s="88" t="s">
        <v>13770</v>
      </c>
      <c r="I491">
        <v>1</v>
      </c>
      <c r="J491" t="s">
        <v>13801</v>
      </c>
      <c r="K491" t="s">
        <v>13806</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3</v>
      </c>
      <c r="F492" t="s">
        <v>13807</v>
      </c>
      <c r="G492" s="88">
        <v>1</v>
      </c>
      <c r="H492" s="88" t="s">
        <v>8278</v>
      </c>
      <c r="I492">
        <v>1</v>
      </c>
      <c r="J492" t="s">
        <v>13801</v>
      </c>
      <c r="K492" t="s">
        <v>13808</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4</v>
      </c>
      <c r="F493" t="s">
        <v>13810</v>
      </c>
      <c r="G493" s="88">
        <v>1</v>
      </c>
      <c r="H493" s="88" t="s">
        <v>8278</v>
      </c>
      <c r="I493">
        <v>1</v>
      </c>
      <c r="J493" t="s">
        <v>13801</v>
      </c>
      <c r="K493" t="s">
        <v>13811</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7</v>
      </c>
      <c r="F494" t="s">
        <v>13813</v>
      </c>
      <c r="G494" s="88">
        <v>2</v>
      </c>
      <c r="H494" s="88" t="s">
        <v>13770</v>
      </c>
      <c r="I494">
        <v>3</v>
      </c>
      <c r="J494" t="s">
        <v>13814</v>
      </c>
      <c r="K494" t="s">
        <v>13771</v>
      </c>
      <c r="L494">
        <v>270107</v>
      </c>
      <c r="M494" t="s">
        <v>13588</v>
      </c>
      <c r="N494">
        <v>270107005</v>
      </c>
      <c r="O494" t="s">
        <v>13608</v>
      </c>
      <c r="P494">
        <v>0</v>
      </c>
      <c r="Q494">
        <v>1515.824728079911</v>
      </c>
      <c r="R494">
        <v>0</v>
      </c>
    </row>
    <row r="495" spans="1:18" x14ac:dyDescent="0.25">
      <c r="A495">
        <v>6</v>
      </c>
      <c r="B495">
        <v>6102</v>
      </c>
      <c r="C495" t="s">
        <v>1781</v>
      </c>
      <c r="D495" t="s">
        <v>1295</v>
      </c>
      <c r="E495">
        <v>7</v>
      </c>
      <c r="F495" t="s">
        <v>13813</v>
      </c>
      <c r="G495" s="88">
        <v>2</v>
      </c>
      <c r="H495" s="88" t="s">
        <v>13770</v>
      </c>
      <c r="I495">
        <v>3</v>
      </c>
      <c r="J495" t="s">
        <v>13814</v>
      </c>
      <c r="K495" t="s">
        <v>13815</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13800</v>
      </c>
      <c r="G496" s="88">
        <v>1</v>
      </c>
      <c r="H496" s="88" t="s">
        <v>8278</v>
      </c>
      <c r="I496">
        <v>1</v>
      </c>
      <c r="J496" t="s">
        <v>13801</v>
      </c>
      <c r="K496" t="s">
        <v>13802</v>
      </c>
      <c r="L496">
        <v>270107</v>
      </c>
      <c r="M496" t="s">
        <v>13588</v>
      </c>
      <c r="N496">
        <v>270107006</v>
      </c>
      <c r="O496" t="s">
        <v>13613</v>
      </c>
      <c r="P496">
        <v>0</v>
      </c>
      <c r="Q496">
        <v>2838.7771816418872</v>
      </c>
      <c r="R496">
        <v>0</v>
      </c>
    </row>
    <row r="497" spans="1:18" x14ac:dyDescent="0.25">
      <c r="A497">
        <v>6</v>
      </c>
      <c r="B497">
        <v>6103</v>
      </c>
      <c r="C497" t="s">
        <v>1781</v>
      </c>
      <c r="D497" t="s">
        <v>1298</v>
      </c>
      <c r="E497">
        <v>2</v>
      </c>
      <c r="F497" t="s">
        <v>13804</v>
      </c>
      <c r="G497" s="88">
        <v>2</v>
      </c>
      <c r="H497" s="88" t="s">
        <v>13770</v>
      </c>
      <c r="I497">
        <v>1</v>
      </c>
      <c r="J497" t="s">
        <v>13801</v>
      </c>
      <c r="K497" t="s">
        <v>13805</v>
      </c>
      <c r="L497">
        <v>270107</v>
      </c>
      <c r="M497" t="s">
        <v>13588</v>
      </c>
      <c r="N497">
        <v>270107006</v>
      </c>
      <c r="O497" t="s">
        <v>13613</v>
      </c>
      <c r="P497">
        <v>0</v>
      </c>
      <c r="Q497">
        <v>2355.7991596638649</v>
      </c>
      <c r="R497">
        <v>0</v>
      </c>
    </row>
    <row r="498" spans="1:18" x14ac:dyDescent="0.25">
      <c r="A498">
        <v>6</v>
      </c>
      <c r="B498">
        <v>6103</v>
      </c>
      <c r="C498" t="s">
        <v>1781</v>
      </c>
      <c r="D498" t="s">
        <v>1298</v>
      </c>
      <c r="E498">
        <v>2</v>
      </c>
      <c r="F498" t="s">
        <v>13804</v>
      </c>
      <c r="G498" s="88">
        <v>2</v>
      </c>
      <c r="H498" s="88" t="s">
        <v>13770</v>
      </c>
      <c r="I498">
        <v>1</v>
      </c>
      <c r="J498" t="s">
        <v>13801</v>
      </c>
      <c r="K498" t="s">
        <v>13806</v>
      </c>
      <c r="L498">
        <v>270107</v>
      </c>
      <c r="M498" t="s">
        <v>13588</v>
      </c>
      <c r="N498">
        <v>270107006</v>
      </c>
      <c r="O498" t="s">
        <v>13613</v>
      </c>
      <c r="P498">
        <v>0</v>
      </c>
      <c r="Q498">
        <v>482.97802197802201</v>
      </c>
      <c r="R498">
        <v>0</v>
      </c>
    </row>
    <row r="499" spans="1:18" x14ac:dyDescent="0.25">
      <c r="A499">
        <v>6</v>
      </c>
      <c r="B499">
        <v>6103</v>
      </c>
      <c r="C499" t="s">
        <v>1781</v>
      </c>
      <c r="D499" t="s">
        <v>1298</v>
      </c>
      <c r="E499">
        <v>3</v>
      </c>
      <c r="F499" t="s">
        <v>13807</v>
      </c>
      <c r="G499" s="88">
        <v>1</v>
      </c>
      <c r="H499" s="88" t="s">
        <v>8278</v>
      </c>
      <c r="I499">
        <v>1</v>
      </c>
      <c r="J499" t="s">
        <v>13801</v>
      </c>
      <c r="K499" t="s">
        <v>13808</v>
      </c>
      <c r="L499">
        <v>270107</v>
      </c>
      <c r="M499" t="s">
        <v>13588</v>
      </c>
      <c r="N499">
        <v>270107006</v>
      </c>
      <c r="O499" t="s">
        <v>13613</v>
      </c>
      <c r="P499">
        <v>0</v>
      </c>
      <c r="Q499">
        <v>2838.7771816418872</v>
      </c>
      <c r="R499">
        <v>0</v>
      </c>
    </row>
    <row r="500" spans="1:18" x14ac:dyDescent="0.25">
      <c r="A500">
        <v>6</v>
      </c>
      <c r="B500">
        <v>6103</v>
      </c>
      <c r="C500" t="s">
        <v>1781</v>
      </c>
      <c r="D500" t="s">
        <v>1298</v>
      </c>
      <c r="E500">
        <v>4</v>
      </c>
      <c r="F500" t="s">
        <v>13810</v>
      </c>
      <c r="G500" s="88">
        <v>1</v>
      </c>
      <c r="H500" s="88" t="s">
        <v>8278</v>
      </c>
      <c r="I500">
        <v>1</v>
      </c>
      <c r="J500" t="s">
        <v>13801</v>
      </c>
      <c r="K500" t="s">
        <v>13811</v>
      </c>
      <c r="L500">
        <v>270107</v>
      </c>
      <c r="M500" t="s">
        <v>13588</v>
      </c>
      <c r="N500">
        <v>270107006</v>
      </c>
      <c r="O500" t="s">
        <v>13613</v>
      </c>
      <c r="P500">
        <v>0</v>
      </c>
      <c r="Q500">
        <v>2838.7771816418872</v>
      </c>
      <c r="R500">
        <v>0</v>
      </c>
    </row>
    <row r="501" spans="1:18" x14ac:dyDescent="0.25">
      <c r="A501">
        <v>6</v>
      </c>
      <c r="B501">
        <v>6103</v>
      </c>
      <c r="C501" t="s">
        <v>1781</v>
      </c>
      <c r="D501" t="s">
        <v>1298</v>
      </c>
      <c r="E501">
        <v>7</v>
      </c>
      <c r="F501" t="s">
        <v>13813</v>
      </c>
      <c r="G501" s="88">
        <v>2</v>
      </c>
      <c r="H501" s="88" t="s">
        <v>13770</v>
      </c>
      <c r="I501">
        <v>3</v>
      </c>
      <c r="J501" t="s">
        <v>13814</v>
      </c>
      <c r="K501" t="s">
        <v>13771</v>
      </c>
      <c r="L501">
        <v>270107</v>
      </c>
      <c r="M501" t="s">
        <v>13588</v>
      </c>
      <c r="N501">
        <v>270107005</v>
      </c>
      <c r="O501" t="s">
        <v>13608</v>
      </c>
      <c r="P501">
        <v>0</v>
      </c>
      <c r="Q501">
        <v>482.97802197802201</v>
      </c>
      <c r="R501">
        <v>0</v>
      </c>
    </row>
    <row r="502" spans="1:18" x14ac:dyDescent="0.25">
      <c r="A502">
        <v>6</v>
      </c>
      <c r="B502">
        <v>6103</v>
      </c>
      <c r="C502" t="s">
        <v>1781</v>
      </c>
      <c r="D502" t="s">
        <v>1298</v>
      </c>
      <c r="E502">
        <v>7</v>
      </c>
      <c r="F502" t="s">
        <v>13813</v>
      </c>
      <c r="G502" s="88">
        <v>2</v>
      </c>
      <c r="H502" s="88" t="s">
        <v>13770</v>
      </c>
      <c r="I502">
        <v>3</v>
      </c>
      <c r="J502" t="s">
        <v>13814</v>
      </c>
      <c r="K502" t="s">
        <v>13815</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13800</v>
      </c>
      <c r="G503" s="88">
        <v>1</v>
      </c>
      <c r="H503" s="88" t="s">
        <v>8278</v>
      </c>
      <c r="I503">
        <v>1</v>
      </c>
      <c r="J503" t="s">
        <v>13801</v>
      </c>
      <c r="K503" t="s">
        <v>13802</v>
      </c>
      <c r="L503">
        <v>270107</v>
      </c>
      <c r="M503" t="s">
        <v>13588</v>
      </c>
      <c r="N503">
        <v>270107006</v>
      </c>
      <c r="O503" t="s">
        <v>13613</v>
      </c>
      <c r="P503">
        <v>0</v>
      </c>
      <c r="Q503">
        <v>2808.3085936261286</v>
      </c>
      <c r="R503">
        <v>0</v>
      </c>
    </row>
    <row r="504" spans="1:18" x14ac:dyDescent="0.25">
      <c r="A504">
        <v>6</v>
      </c>
      <c r="B504">
        <v>6104</v>
      </c>
      <c r="C504" t="s">
        <v>1781</v>
      </c>
      <c r="D504" t="s">
        <v>1301</v>
      </c>
      <c r="E504">
        <v>2</v>
      </c>
      <c r="F504" t="s">
        <v>13804</v>
      </c>
      <c r="G504" s="88">
        <v>2</v>
      </c>
      <c r="H504" s="88" t="s">
        <v>13770</v>
      </c>
      <c r="I504">
        <v>1</v>
      </c>
      <c r="J504" t="s">
        <v>13801</v>
      </c>
      <c r="K504" t="s">
        <v>13805</v>
      </c>
      <c r="L504">
        <v>270107</v>
      </c>
      <c r="M504" t="s">
        <v>13588</v>
      </c>
      <c r="N504">
        <v>270107006</v>
      </c>
      <c r="O504" t="s">
        <v>13613</v>
      </c>
      <c r="P504">
        <v>0</v>
      </c>
      <c r="Q504">
        <v>2808.3085936261286</v>
      </c>
      <c r="R504">
        <v>0</v>
      </c>
    </row>
    <row r="505" spans="1:18" x14ac:dyDescent="0.25">
      <c r="A505">
        <v>6</v>
      </c>
      <c r="B505">
        <v>6104</v>
      </c>
      <c r="C505" t="s">
        <v>1781</v>
      </c>
      <c r="D505" t="s">
        <v>1301</v>
      </c>
      <c r="E505">
        <v>3</v>
      </c>
      <c r="F505" t="s">
        <v>13807</v>
      </c>
      <c r="G505" s="88">
        <v>1</v>
      </c>
      <c r="H505" s="88" t="s">
        <v>8278</v>
      </c>
      <c r="I505">
        <v>1</v>
      </c>
      <c r="J505" t="s">
        <v>13801</v>
      </c>
      <c r="K505" t="s">
        <v>13808</v>
      </c>
      <c r="L505">
        <v>270107</v>
      </c>
      <c r="M505" t="s">
        <v>13588</v>
      </c>
      <c r="N505">
        <v>270107006</v>
      </c>
      <c r="O505" t="s">
        <v>13613</v>
      </c>
      <c r="P505">
        <v>0</v>
      </c>
      <c r="Q505">
        <v>2808.3085936261286</v>
      </c>
      <c r="R505">
        <v>0</v>
      </c>
    </row>
    <row r="506" spans="1:18" x14ac:dyDescent="0.25">
      <c r="A506">
        <v>6</v>
      </c>
      <c r="B506">
        <v>6104</v>
      </c>
      <c r="C506" t="s">
        <v>1781</v>
      </c>
      <c r="D506" t="s">
        <v>1301</v>
      </c>
      <c r="E506">
        <v>4</v>
      </c>
      <c r="F506" t="s">
        <v>13810</v>
      </c>
      <c r="G506" s="88">
        <v>1</v>
      </c>
      <c r="H506" s="88" t="s">
        <v>8278</v>
      </c>
      <c r="I506">
        <v>1</v>
      </c>
      <c r="J506" t="s">
        <v>13801</v>
      </c>
      <c r="K506" t="s">
        <v>13811</v>
      </c>
      <c r="L506">
        <v>270107</v>
      </c>
      <c r="M506" t="s">
        <v>13588</v>
      </c>
      <c r="N506">
        <v>270107006</v>
      </c>
      <c r="O506" t="s">
        <v>13613</v>
      </c>
      <c r="P506">
        <v>0</v>
      </c>
      <c r="Q506">
        <v>2808.3085936261286</v>
      </c>
      <c r="R506">
        <v>0</v>
      </c>
    </row>
    <row r="507" spans="1:18" x14ac:dyDescent="0.25">
      <c r="A507">
        <v>6</v>
      </c>
      <c r="B507">
        <v>6104</v>
      </c>
      <c r="C507" t="s">
        <v>1781</v>
      </c>
      <c r="D507" t="s">
        <v>1301</v>
      </c>
      <c r="E507">
        <v>7</v>
      </c>
      <c r="F507" t="s">
        <v>13813</v>
      </c>
      <c r="G507" s="88">
        <v>2</v>
      </c>
      <c r="H507" s="88" t="s">
        <v>13770</v>
      </c>
      <c r="I507">
        <v>3</v>
      </c>
      <c r="J507" t="s">
        <v>13814</v>
      </c>
      <c r="K507" t="s">
        <v>13771</v>
      </c>
      <c r="L507">
        <v>270107</v>
      </c>
      <c r="M507" t="s">
        <v>13588</v>
      </c>
      <c r="N507">
        <v>270107005</v>
      </c>
      <c r="O507" t="s">
        <v>13608</v>
      </c>
      <c r="P507">
        <v>0</v>
      </c>
      <c r="Q507">
        <v>1146.4947280799111</v>
      </c>
      <c r="R507">
        <v>0</v>
      </c>
    </row>
    <row r="508" spans="1:18" x14ac:dyDescent="0.25">
      <c r="A508">
        <v>6</v>
      </c>
      <c r="B508">
        <v>6104</v>
      </c>
      <c r="C508" t="s">
        <v>1781</v>
      </c>
      <c r="D508" t="s">
        <v>1301</v>
      </c>
      <c r="E508">
        <v>7</v>
      </c>
      <c r="F508" t="s">
        <v>13813</v>
      </c>
      <c r="G508" s="88">
        <v>2</v>
      </c>
      <c r="H508" s="88" t="s">
        <v>13770</v>
      </c>
      <c r="I508">
        <v>3</v>
      </c>
      <c r="J508" t="s">
        <v>13814</v>
      </c>
      <c r="K508" t="s">
        <v>13815</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13800</v>
      </c>
      <c r="G509" s="88">
        <v>1</v>
      </c>
      <c r="H509" s="88" t="s">
        <v>8278</v>
      </c>
      <c r="I509">
        <v>1</v>
      </c>
      <c r="J509" t="s">
        <v>13801</v>
      </c>
      <c r="K509" t="s">
        <v>13802</v>
      </c>
      <c r="L509">
        <v>270107</v>
      </c>
      <c r="M509" t="s">
        <v>13588</v>
      </c>
      <c r="N509">
        <v>270107006</v>
      </c>
      <c r="O509" t="s">
        <v>13613</v>
      </c>
      <c r="P509">
        <v>0</v>
      </c>
      <c r="Q509">
        <v>4060.4415052871645</v>
      </c>
      <c r="R509">
        <v>0</v>
      </c>
    </row>
    <row r="510" spans="1:18" x14ac:dyDescent="0.25">
      <c r="A510">
        <v>6</v>
      </c>
      <c r="B510">
        <v>6105</v>
      </c>
      <c r="C510" t="s">
        <v>1781</v>
      </c>
      <c r="D510" t="s">
        <v>1304</v>
      </c>
      <c r="E510">
        <v>2</v>
      </c>
      <c r="F510" t="s">
        <v>13804</v>
      </c>
      <c r="G510" s="88">
        <v>2</v>
      </c>
      <c r="H510" s="88" t="s">
        <v>13770</v>
      </c>
      <c r="I510">
        <v>1</v>
      </c>
      <c r="J510" t="s">
        <v>13801</v>
      </c>
      <c r="K510" t="s">
        <v>13805</v>
      </c>
      <c r="L510">
        <v>270107</v>
      </c>
      <c r="M510" t="s">
        <v>13588</v>
      </c>
      <c r="N510">
        <v>270107006</v>
      </c>
      <c r="O510" t="s">
        <v>13613</v>
      </c>
      <c r="P510">
        <v>0</v>
      </c>
      <c r="Q510">
        <v>4060.4415052871645</v>
      </c>
      <c r="R510">
        <v>0</v>
      </c>
    </row>
    <row r="511" spans="1:18" x14ac:dyDescent="0.25">
      <c r="A511">
        <v>6</v>
      </c>
      <c r="B511">
        <v>6105</v>
      </c>
      <c r="C511" t="s">
        <v>1781</v>
      </c>
      <c r="D511" t="s">
        <v>1304</v>
      </c>
      <c r="E511">
        <v>3</v>
      </c>
      <c r="F511" t="s">
        <v>13807</v>
      </c>
      <c r="G511" s="88">
        <v>1</v>
      </c>
      <c r="H511" s="88" t="s">
        <v>8278</v>
      </c>
      <c r="I511">
        <v>1</v>
      </c>
      <c r="J511" t="s">
        <v>13801</v>
      </c>
      <c r="K511" t="s">
        <v>13808</v>
      </c>
      <c r="L511">
        <v>270107</v>
      </c>
      <c r="M511" t="s">
        <v>13588</v>
      </c>
      <c r="N511">
        <v>270107006</v>
      </c>
      <c r="O511" t="s">
        <v>13613</v>
      </c>
      <c r="P511">
        <v>0</v>
      </c>
      <c r="Q511">
        <v>4060.4415052871645</v>
      </c>
      <c r="R511">
        <v>0</v>
      </c>
    </row>
    <row r="512" spans="1:18" x14ac:dyDescent="0.25">
      <c r="A512">
        <v>6</v>
      </c>
      <c r="B512">
        <v>6105</v>
      </c>
      <c r="C512" t="s">
        <v>1781</v>
      </c>
      <c r="D512" t="s">
        <v>1304</v>
      </c>
      <c r="E512">
        <v>4</v>
      </c>
      <c r="F512" t="s">
        <v>13810</v>
      </c>
      <c r="G512" s="88">
        <v>1</v>
      </c>
      <c r="H512" s="88" t="s">
        <v>8278</v>
      </c>
      <c r="I512">
        <v>1</v>
      </c>
      <c r="J512" t="s">
        <v>13801</v>
      </c>
      <c r="K512" t="s">
        <v>13811</v>
      </c>
      <c r="L512">
        <v>270107</v>
      </c>
      <c r="M512" t="s">
        <v>13588</v>
      </c>
      <c r="N512">
        <v>270107006</v>
      </c>
      <c r="O512" t="s">
        <v>13613</v>
      </c>
      <c r="P512">
        <v>0</v>
      </c>
      <c r="Q512">
        <v>4060.4415052871645</v>
      </c>
      <c r="R512">
        <v>0</v>
      </c>
    </row>
    <row r="513" spans="1:18" x14ac:dyDescent="0.25">
      <c r="A513">
        <v>6</v>
      </c>
      <c r="B513">
        <v>6105</v>
      </c>
      <c r="C513" t="s">
        <v>1781</v>
      </c>
      <c r="D513" t="s">
        <v>1304</v>
      </c>
      <c r="E513">
        <v>7</v>
      </c>
      <c r="F513" t="s">
        <v>13813</v>
      </c>
      <c r="G513" s="88">
        <v>2</v>
      </c>
      <c r="H513" s="88" t="s">
        <v>13770</v>
      </c>
      <c r="I513">
        <v>3</v>
      </c>
      <c r="J513" t="s">
        <v>13814</v>
      </c>
      <c r="K513" t="s">
        <v>13771</v>
      </c>
      <c r="L513">
        <v>270107</v>
      </c>
      <c r="M513" t="s">
        <v>13588</v>
      </c>
      <c r="N513">
        <v>270107005</v>
      </c>
      <c r="O513" t="s">
        <v>13608</v>
      </c>
      <c r="P513">
        <v>0</v>
      </c>
      <c r="Q513">
        <v>1304.817455940286</v>
      </c>
      <c r="R513">
        <v>0</v>
      </c>
    </row>
    <row r="514" spans="1:18" x14ac:dyDescent="0.25">
      <c r="A514">
        <v>6</v>
      </c>
      <c r="B514">
        <v>6105</v>
      </c>
      <c r="C514" t="s">
        <v>1781</v>
      </c>
      <c r="D514" t="s">
        <v>1304</v>
      </c>
      <c r="E514">
        <v>7</v>
      </c>
      <c r="F514" t="s">
        <v>13813</v>
      </c>
      <c r="G514" s="88">
        <v>2</v>
      </c>
      <c r="H514" s="88" t="s">
        <v>13770</v>
      </c>
      <c r="I514">
        <v>3</v>
      </c>
      <c r="J514" t="s">
        <v>13814</v>
      </c>
      <c r="K514" t="s">
        <v>13815</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13800</v>
      </c>
      <c r="G515" s="88">
        <v>1</v>
      </c>
      <c r="H515" s="88" t="s">
        <v>8278</v>
      </c>
      <c r="I515">
        <v>1</v>
      </c>
      <c r="J515" t="s">
        <v>13801</v>
      </c>
      <c r="K515" t="s">
        <v>13802</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13800</v>
      </c>
      <c r="G516" s="88">
        <v>1</v>
      </c>
      <c r="H516" s="88" t="s">
        <v>8278</v>
      </c>
      <c r="I516">
        <v>1</v>
      </c>
      <c r="J516" t="s">
        <v>13801</v>
      </c>
      <c r="K516" t="s">
        <v>13803</v>
      </c>
      <c r="L516">
        <v>270107</v>
      </c>
      <c r="M516" t="s">
        <v>13588</v>
      </c>
      <c r="N516">
        <v>270107006</v>
      </c>
      <c r="O516" t="s">
        <v>13613</v>
      </c>
      <c r="P516">
        <v>0</v>
      </c>
      <c r="Q516">
        <v>0</v>
      </c>
      <c r="R516">
        <v>724.15909090909088</v>
      </c>
    </row>
    <row r="517" spans="1:18" x14ac:dyDescent="0.25">
      <c r="A517">
        <v>6</v>
      </c>
      <c r="B517">
        <v>6106</v>
      </c>
      <c r="C517" t="s">
        <v>1781</v>
      </c>
      <c r="D517" t="s">
        <v>1307</v>
      </c>
      <c r="E517">
        <v>2</v>
      </c>
      <c r="F517" t="s">
        <v>13804</v>
      </c>
      <c r="G517" s="88">
        <v>2</v>
      </c>
      <c r="H517" s="88" t="s">
        <v>13770</v>
      </c>
      <c r="I517">
        <v>1</v>
      </c>
      <c r="J517" t="s">
        <v>13801</v>
      </c>
      <c r="K517" t="s">
        <v>13805</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2</v>
      </c>
      <c r="F518" t="s">
        <v>13804</v>
      </c>
      <c r="G518" s="88">
        <v>2</v>
      </c>
      <c r="H518" s="88" t="s">
        <v>13770</v>
      </c>
      <c r="I518">
        <v>1</v>
      </c>
      <c r="J518" t="s">
        <v>13801</v>
      </c>
      <c r="K518" t="s">
        <v>13806</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3</v>
      </c>
      <c r="F519" t="s">
        <v>13807</v>
      </c>
      <c r="G519" s="88">
        <v>1</v>
      </c>
      <c r="H519" s="88" t="s">
        <v>8278</v>
      </c>
      <c r="I519">
        <v>1</v>
      </c>
      <c r="J519" t="s">
        <v>13801</v>
      </c>
      <c r="K519" t="s">
        <v>13808</v>
      </c>
      <c r="L519">
        <v>270107</v>
      </c>
      <c r="M519" t="s">
        <v>13588</v>
      </c>
      <c r="N519">
        <v>270107006</v>
      </c>
      <c r="O519" t="s">
        <v>13613</v>
      </c>
      <c r="P519">
        <v>0</v>
      </c>
      <c r="Q519">
        <v>7657.912513690525</v>
      </c>
      <c r="R519">
        <v>12877.48908423345</v>
      </c>
    </row>
    <row r="520" spans="1:18" x14ac:dyDescent="0.25">
      <c r="A520">
        <v>6</v>
      </c>
      <c r="B520">
        <v>6106</v>
      </c>
      <c r="C520" t="s">
        <v>1781</v>
      </c>
      <c r="D520" t="s">
        <v>1307</v>
      </c>
      <c r="E520">
        <v>3</v>
      </c>
      <c r="F520" t="s">
        <v>13807</v>
      </c>
      <c r="G520" s="88">
        <v>1</v>
      </c>
      <c r="H520" s="88" t="s">
        <v>8278</v>
      </c>
      <c r="I520">
        <v>1</v>
      </c>
      <c r="J520" t="s">
        <v>13801</v>
      </c>
      <c r="K520" t="s">
        <v>13809</v>
      </c>
      <c r="L520">
        <v>270107</v>
      </c>
      <c r="M520" t="s">
        <v>13588</v>
      </c>
      <c r="N520">
        <v>270107006</v>
      </c>
      <c r="O520" t="s">
        <v>13613</v>
      </c>
      <c r="P520">
        <v>0</v>
      </c>
      <c r="Q520">
        <v>0</v>
      </c>
      <c r="R520">
        <v>724.15909090909088</v>
      </c>
    </row>
    <row r="521" spans="1:18" x14ac:dyDescent="0.25">
      <c r="A521">
        <v>6</v>
      </c>
      <c r="B521">
        <v>6106</v>
      </c>
      <c r="C521" t="s">
        <v>1781</v>
      </c>
      <c r="D521" t="s">
        <v>1307</v>
      </c>
      <c r="E521">
        <v>4</v>
      </c>
      <c r="F521" t="s">
        <v>13810</v>
      </c>
      <c r="G521" s="88">
        <v>1</v>
      </c>
      <c r="H521" s="88" t="s">
        <v>8278</v>
      </c>
      <c r="I521">
        <v>1</v>
      </c>
      <c r="J521" t="s">
        <v>13801</v>
      </c>
      <c r="K521" t="s">
        <v>13811</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7</v>
      </c>
      <c r="F522" t="s">
        <v>13813</v>
      </c>
      <c r="G522" s="88">
        <v>2</v>
      </c>
      <c r="H522" s="88" t="s">
        <v>13770</v>
      </c>
      <c r="I522">
        <v>3</v>
      </c>
      <c r="J522" t="s">
        <v>13814</v>
      </c>
      <c r="K522" t="s">
        <v>13771</v>
      </c>
      <c r="L522">
        <v>270107</v>
      </c>
      <c r="M522" t="s">
        <v>13588</v>
      </c>
      <c r="N522">
        <v>270107005</v>
      </c>
      <c r="O522" t="s">
        <v>13608</v>
      </c>
      <c r="P522">
        <v>0</v>
      </c>
      <c r="Q522">
        <v>2416.7626373626372</v>
      </c>
      <c r="R522">
        <v>0</v>
      </c>
    </row>
    <row r="523" spans="1:18" x14ac:dyDescent="0.25">
      <c r="A523">
        <v>6</v>
      </c>
      <c r="B523">
        <v>6106</v>
      </c>
      <c r="C523" t="s">
        <v>1781</v>
      </c>
      <c r="D523" t="s">
        <v>1307</v>
      </c>
      <c r="E523">
        <v>7</v>
      </c>
      <c r="F523" t="s">
        <v>13813</v>
      </c>
      <c r="G523" s="88">
        <v>2</v>
      </c>
      <c r="H523" s="88" t="s">
        <v>13770</v>
      </c>
      <c r="I523">
        <v>3</v>
      </c>
      <c r="J523" t="s">
        <v>13814</v>
      </c>
      <c r="K523" t="s">
        <v>13815</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7</v>
      </c>
      <c r="F524" t="s">
        <v>13813</v>
      </c>
      <c r="G524" s="88">
        <v>2</v>
      </c>
      <c r="H524" s="88" t="s">
        <v>13770</v>
      </c>
      <c r="I524">
        <v>3</v>
      </c>
      <c r="J524" t="s">
        <v>13814</v>
      </c>
      <c r="K524" t="s">
        <v>13816</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13800</v>
      </c>
      <c r="G525" s="88">
        <v>1</v>
      </c>
      <c r="H525" s="88" t="s">
        <v>8278</v>
      </c>
      <c r="I525">
        <v>1</v>
      </c>
      <c r="J525" t="s">
        <v>13801</v>
      </c>
      <c r="K525" t="s">
        <v>13802</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13800</v>
      </c>
      <c r="G526" s="88">
        <v>1</v>
      </c>
      <c r="H526" s="88" t="s">
        <v>8278</v>
      </c>
      <c r="I526">
        <v>1</v>
      </c>
      <c r="J526" t="s">
        <v>13801</v>
      </c>
      <c r="K526" t="s">
        <v>13803</v>
      </c>
      <c r="L526">
        <v>270107</v>
      </c>
      <c r="M526" t="s">
        <v>13588</v>
      </c>
      <c r="N526">
        <v>270107006</v>
      </c>
      <c r="O526" t="s">
        <v>13613</v>
      </c>
      <c r="P526">
        <v>0</v>
      </c>
      <c r="Q526">
        <v>482.97802197802201</v>
      </c>
      <c r="R526">
        <v>0</v>
      </c>
    </row>
    <row r="527" spans="1:18" x14ac:dyDescent="0.25">
      <c r="A527">
        <v>6</v>
      </c>
      <c r="B527">
        <v>6107</v>
      </c>
      <c r="C527" t="s">
        <v>1781</v>
      </c>
      <c r="D527" t="s">
        <v>1310</v>
      </c>
      <c r="E527">
        <v>2</v>
      </c>
      <c r="F527" t="s">
        <v>13804</v>
      </c>
      <c r="G527" s="88">
        <v>2</v>
      </c>
      <c r="H527" s="88" t="s">
        <v>13770</v>
      </c>
      <c r="I527">
        <v>1</v>
      </c>
      <c r="J527" t="s">
        <v>13801</v>
      </c>
      <c r="K527" t="s">
        <v>13805</v>
      </c>
      <c r="L527">
        <v>270107</v>
      </c>
      <c r="M527" t="s">
        <v>13588</v>
      </c>
      <c r="N527">
        <v>270107006</v>
      </c>
      <c r="O527" t="s">
        <v>13613</v>
      </c>
      <c r="P527">
        <v>0</v>
      </c>
      <c r="Q527">
        <v>1387.99688990255</v>
      </c>
      <c r="R527">
        <v>0</v>
      </c>
    </row>
    <row r="528" spans="1:18" x14ac:dyDescent="0.25">
      <c r="A528">
        <v>6</v>
      </c>
      <c r="B528">
        <v>6107</v>
      </c>
      <c r="C528" t="s">
        <v>1781</v>
      </c>
      <c r="D528" t="s">
        <v>1310</v>
      </c>
      <c r="E528">
        <v>2</v>
      </c>
      <c r="F528" t="s">
        <v>13804</v>
      </c>
      <c r="G528" s="88">
        <v>2</v>
      </c>
      <c r="H528" s="88" t="s">
        <v>13770</v>
      </c>
      <c r="I528">
        <v>1</v>
      </c>
      <c r="J528" t="s">
        <v>13801</v>
      </c>
      <c r="K528" t="s">
        <v>13806</v>
      </c>
      <c r="L528">
        <v>270107</v>
      </c>
      <c r="M528" t="s">
        <v>13588</v>
      </c>
      <c r="N528">
        <v>270107006</v>
      </c>
      <c r="O528" t="s">
        <v>13613</v>
      </c>
      <c r="P528">
        <v>0</v>
      </c>
      <c r="Q528">
        <v>482.97802197802201</v>
      </c>
      <c r="R528">
        <v>0</v>
      </c>
    </row>
    <row r="529" spans="1:18" x14ac:dyDescent="0.25">
      <c r="A529">
        <v>6</v>
      </c>
      <c r="B529">
        <v>6107</v>
      </c>
      <c r="C529" t="s">
        <v>1781</v>
      </c>
      <c r="D529" t="s">
        <v>1310</v>
      </c>
      <c r="E529">
        <v>3</v>
      </c>
      <c r="F529" t="s">
        <v>13807</v>
      </c>
      <c r="G529" s="88">
        <v>1</v>
      </c>
      <c r="H529" s="88" t="s">
        <v>8278</v>
      </c>
      <c r="I529">
        <v>1</v>
      </c>
      <c r="J529" t="s">
        <v>13801</v>
      </c>
      <c r="K529" t="s">
        <v>13808</v>
      </c>
      <c r="L529">
        <v>270107</v>
      </c>
      <c r="M529" t="s">
        <v>13588</v>
      </c>
      <c r="N529">
        <v>270107006</v>
      </c>
      <c r="O529" t="s">
        <v>13613</v>
      </c>
      <c r="P529">
        <v>0</v>
      </c>
      <c r="Q529">
        <v>1870.9749118805721</v>
      </c>
      <c r="R529">
        <v>0</v>
      </c>
    </row>
    <row r="530" spans="1:18" x14ac:dyDescent="0.25">
      <c r="A530">
        <v>6</v>
      </c>
      <c r="B530">
        <v>6107</v>
      </c>
      <c r="C530" t="s">
        <v>1781</v>
      </c>
      <c r="D530" t="s">
        <v>1310</v>
      </c>
      <c r="E530">
        <v>4</v>
      </c>
      <c r="F530" t="s">
        <v>13810</v>
      </c>
      <c r="G530" s="88">
        <v>1</v>
      </c>
      <c r="H530" s="88" t="s">
        <v>8278</v>
      </c>
      <c r="I530">
        <v>1</v>
      </c>
      <c r="J530" t="s">
        <v>13801</v>
      </c>
      <c r="K530" t="s">
        <v>13811</v>
      </c>
      <c r="L530">
        <v>270107</v>
      </c>
      <c r="M530" t="s">
        <v>13588</v>
      </c>
      <c r="N530">
        <v>270107006</v>
      </c>
      <c r="O530" t="s">
        <v>13613</v>
      </c>
      <c r="P530">
        <v>0</v>
      </c>
      <c r="Q530">
        <v>1387.99688990255</v>
      </c>
      <c r="R530">
        <v>0</v>
      </c>
    </row>
    <row r="531" spans="1:18" x14ac:dyDescent="0.25">
      <c r="A531">
        <v>6</v>
      </c>
      <c r="B531">
        <v>6107</v>
      </c>
      <c r="C531" t="s">
        <v>1781</v>
      </c>
      <c r="D531" t="s">
        <v>1310</v>
      </c>
      <c r="E531">
        <v>4</v>
      </c>
      <c r="F531" t="s">
        <v>13810</v>
      </c>
      <c r="G531" s="88">
        <v>1</v>
      </c>
      <c r="H531" s="88" t="s">
        <v>8278</v>
      </c>
      <c r="I531">
        <v>1</v>
      </c>
      <c r="J531" t="s">
        <v>13801</v>
      </c>
      <c r="K531" t="s">
        <v>13812</v>
      </c>
      <c r="L531">
        <v>270107</v>
      </c>
      <c r="M531" t="s">
        <v>13588</v>
      </c>
      <c r="N531">
        <v>270107006</v>
      </c>
      <c r="O531" t="s">
        <v>13613</v>
      </c>
      <c r="P531">
        <v>0</v>
      </c>
      <c r="Q531">
        <v>482.97802197802201</v>
      </c>
      <c r="R531">
        <v>0</v>
      </c>
    </row>
    <row r="532" spans="1:18" x14ac:dyDescent="0.25">
      <c r="A532">
        <v>6</v>
      </c>
      <c r="B532">
        <v>6107</v>
      </c>
      <c r="C532" t="s">
        <v>1781</v>
      </c>
      <c r="D532" t="s">
        <v>1310</v>
      </c>
      <c r="E532">
        <v>7</v>
      </c>
      <c r="F532" t="s">
        <v>13813</v>
      </c>
      <c r="G532" s="88">
        <v>2</v>
      </c>
      <c r="H532" s="88" t="s">
        <v>13770</v>
      </c>
      <c r="I532">
        <v>3</v>
      </c>
      <c r="J532" t="s">
        <v>13814</v>
      </c>
      <c r="K532" t="s">
        <v>13771</v>
      </c>
      <c r="L532">
        <v>270107</v>
      </c>
      <c r="M532" t="s">
        <v>13588</v>
      </c>
      <c r="N532">
        <v>270107005</v>
      </c>
      <c r="O532" t="s">
        <v>13608</v>
      </c>
      <c r="P532">
        <v>0</v>
      </c>
      <c r="Q532">
        <v>482.97802197802201</v>
      </c>
      <c r="R532">
        <v>0</v>
      </c>
    </row>
    <row r="533" spans="1:18" x14ac:dyDescent="0.25">
      <c r="A533">
        <v>6</v>
      </c>
      <c r="B533">
        <v>6107</v>
      </c>
      <c r="C533" t="s">
        <v>1781</v>
      </c>
      <c r="D533" t="s">
        <v>1310</v>
      </c>
      <c r="E533">
        <v>7</v>
      </c>
      <c r="F533" t="s">
        <v>13813</v>
      </c>
      <c r="G533" s="88">
        <v>2</v>
      </c>
      <c r="H533" s="88" t="s">
        <v>13770</v>
      </c>
      <c r="I533">
        <v>3</v>
      </c>
      <c r="J533" t="s">
        <v>13814</v>
      </c>
      <c r="K533" t="s">
        <v>13815</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13800</v>
      </c>
      <c r="G534" s="88">
        <v>1</v>
      </c>
      <c r="H534" s="88" t="s">
        <v>8278</v>
      </c>
      <c r="I534">
        <v>1</v>
      </c>
      <c r="J534" t="s">
        <v>13801</v>
      </c>
      <c r="K534" t="s">
        <v>13802</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13800</v>
      </c>
      <c r="G535" s="88">
        <v>1</v>
      </c>
      <c r="H535" s="88" t="s">
        <v>8278</v>
      </c>
      <c r="I535">
        <v>1</v>
      </c>
      <c r="J535" t="s">
        <v>13801</v>
      </c>
      <c r="K535" t="s">
        <v>13803</v>
      </c>
      <c r="L535">
        <v>270107</v>
      </c>
      <c r="M535" t="s">
        <v>13588</v>
      </c>
      <c r="N535">
        <v>270107006</v>
      </c>
      <c r="O535" t="s">
        <v>13613</v>
      </c>
      <c r="P535">
        <v>0</v>
      </c>
      <c r="Q535">
        <v>1235.1875</v>
      </c>
      <c r="R535">
        <v>2394.7529274325047</v>
      </c>
    </row>
    <row r="536" spans="1:18" x14ac:dyDescent="0.25">
      <c r="A536">
        <v>6</v>
      </c>
      <c r="B536">
        <v>6108</v>
      </c>
      <c r="C536" t="s">
        <v>1781</v>
      </c>
      <c r="D536" t="s">
        <v>1313</v>
      </c>
      <c r="E536">
        <v>2</v>
      </c>
      <c r="F536" t="s">
        <v>13804</v>
      </c>
      <c r="G536" s="88">
        <v>2</v>
      </c>
      <c r="H536" s="88" t="s">
        <v>13770</v>
      </c>
      <c r="I536">
        <v>1</v>
      </c>
      <c r="J536" t="s">
        <v>13801</v>
      </c>
      <c r="K536" t="s">
        <v>13805</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2</v>
      </c>
      <c r="F537" t="s">
        <v>13804</v>
      </c>
      <c r="G537" s="88">
        <v>2</v>
      </c>
      <c r="H537" s="88" t="s">
        <v>13770</v>
      </c>
      <c r="I537">
        <v>1</v>
      </c>
      <c r="J537" t="s">
        <v>13801</v>
      </c>
      <c r="K537" t="s">
        <v>13806</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3</v>
      </c>
      <c r="F538" t="s">
        <v>13807</v>
      </c>
      <c r="G538" s="88">
        <v>1</v>
      </c>
      <c r="H538" s="88" t="s">
        <v>8278</v>
      </c>
      <c r="I538">
        <v>1</v>
      </c>
      <c r="J538" t="s">
        <v>13801</v>
      </c>
      <c r="K538" t="s">
        <v>13808</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3</v>
      </c>
      <c r="F539" t="s">
        <v>13807</v>
      </c>
      <c r="G539" s="88">
        <v>1</v>
      </c>
      <c r="H539" s="88" t="s">
        <v>8278</v>
      </c>
      <c r="I539">
        <v>1</v>
      </c>
      <c r="J539" t="s">
        <v>13801</v>
      </c>
      <c r="K539" t="s">
        <v>13809</v>
      </c>
      <c r="L539">
        <v>270107</v>
      </c>
      <c r="M539" t="s">
        <v>13588</v>
      </c>
      <c r="N539">
        <v>270107006</v>
      </c>
      <c r="O539" t="s">
        <v>13613</v>
      </c>
      <c r="P539">
        <v>0</v>
      </c>
      <c r="Q539">
        <v>0</v>
      </c>
      <c r="R539">
        <v>724.15909090909088</v>
      </c>
    </row>
    <row r="540" spans="1:18" x14ac:dyDescent="0.25">
      <c r="A540">
        <v>6</v>
      </c>
      <c r="B540">
        <v>6108</v>
      </c>
      <c r="C540" t="s">
        <v>1781</v>
      </c>
      <c r="D540" t="s">
        <v>1313</v>
      </c>
      <c r="E540">
        <v>4</v>
      </c>
      <c r="F540" t="s">
        <v>13810</v>
      </c>
      <c r="G540" s="88">
        <v>1</v>
      </c>
      <c r="H540" s="88" t="s">
        <v>8278</v>
      </c>
      <c r="I540">
        <v>1</v>
      </c>
      <c r="J540" t="s">
        <v>13801</v>
      </c>
      <c r="K540" t="s">
        <v>13811</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4</v>
      </c>
      <c r="F541" t="s">
        <v>13810</v>
      </c>
      <c r="G541" s="88">
        <v>1</v>
      </c>
      <c r="H541" s="88" t="s">
        <v>8278</v>
      </c>
      <c r="I541">
        <v>1</v>
      </c>
      <c r="J541" t="s">
        <v>13801</v>
      </c>
      <c r="K541" t="s">
        <v>13812</v>
      </c>
      <c r="L541">
        <v>270107</v>
      </c>
      <c r="M541" t="s">
        <v>13588</v>
      </c>
      <c r="N541">
        <v>270107006</v>
      </c>
      <c r="O541" t="s">
        <v>13613</v>
      </c>
      <c r="P541">
        <v>0</v>
      </c>
      <c r="Q541">
        <v>1235.1875</v>
      </c>
      <c r="R541">
        <v>2394.7529274325047</v>
      </c>
    </row>
    <row r="542" spans="1:18" x14ac:dyDescent="0.25">
      <c r="A542">
        <v>6</v>
      </c>
      <c r="B542">
        <v>6108</v>
      </c>
      <c r="C542" t="s">
        <v>1781</v>
      </c>
      <c r="D542" t="s">
        <v>1313</v>
      </c>
      <c r="E542">
        <v>7</v>
      </c>
      <c r="F542" t="s">
        <v>13813</v>
      </c>
      <c r="G542" s="88">
        <v>2</v>
      </c>
      <c r="H542" s="88" t="s">
        <v>13770</v>
      </c>
      <c r="I542">
        <v>3</v>
      </c>
      <c r="J542" t="s">
        <v>13814</v>
      </c>
      <c r="K542" t="s">
        <v>13771</v>
      </c>
      <c r="L542">
        <v>270107</v>
      </c>
      <c r="M542" t="s">
        <v>13588</v>
      </c>
      <c r="N542">
        <v>270107005</v>
      </c>
      <c r="O542" t="s">
        <v>13608</v>
      </c>
      <c r="P542">
        <v>0</v>
      </c>
      <c r="Q542">
        <v>2540.004955940286</v>
      </c>
      <c r="R542">
        <v>0</v>
      </c>
    </row>
    <row r="543" spans="1:18" x14ac:dyDescent="0.25">
      <c r="A543">
        <v>6</v>
      </c>
      <c r="B543">
        <v>6108</v>
      </c>
      <c r="C543" t="s">
        <v>1781</v>
      </c>
      <c r="D543" t="s">
        <v>1313</v>
      </c>
      <c r="E543">
        <v>7</v>
      </c>
      <c r="F543" t="s">
        <v>13813</v>
      </c>
      <c r="G543" s="88">
        <v>2</v>
      </c>
      <c r="H543" s="88" t="s">
        <v>13770</v>
      </c>
      <c r="I543">
        <v>3</v>
      </c>
      <c r="J543" t="s">
        <v>13814</v>
      </c>
      <c r="K543" t="s">
        <v>13815</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7</v>
      </c>
      <c r="F544" t="s">
        <v>13813</v>
      </c>
      <c r="G544" s="88">
        <v>2</v>
      </c>
      <c r="H544" s="88" t="s">
        <v>13770</v>
      </c>
      <c r="I544">
        <v>3</v>
      </c>
      <c r="J544" t="s">
        <v>13814</v>
      </c>
      <c r="K544" t="s">
        <v>13816</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13800</v>
      </c>
      <c r="G545" s="88">
        <v>1</v>
      </c>
      <c r="H545" s="88" t="s">
        <v>8278</v>
      </c>
      <c r="I545">
        <v>1</v>
      </c>
      <c r="J545" t="s">
        <v>13801</v>
      </c>
      <c r="K545" t="s">
        <v>13802</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13800</v>
      </c>
      <c r="G546" s="88">
        <v>1</v>
      </c>
      <c r="H546" s="88" t="s">
        <v>8278</v>
      </c>
      <c r="I546">
        <v>1</v>
      </c>
      <c r="J546" t="s">
        <v>13801</v>
      </c>
      <c r="K546" t="s">
        <v>13803</v>
      </c>
      <c r="L546">
        <v>270107</v>
      </c>
      <c r="M546" t="s">
        <v>13588</v>
      </c>
      <c r="N546">
        <v>270107006</v>
      </c>
      <c r="O546" t="s">
        <v>13613</v>
      </c>
      <c r="P546">
        <v>0</v>
      </c>
      <c r="Q546">
        <v>0</v>
      </c>
      <c r="R546">
        <v>751.06153846153848</v>
      </c>
    </row>
    <row r="547" spans="1:18" x14ac:dyDescent="0.25">
      <c r="A547">
        <v>6</v>
      </c>
      <c r="B547">
        <v>6110</v>
      </c>
      <c r="C547" t="s">
        <v>1781</v>
      </c>
      <c r="D547" t="s">
        <v>1319</v>
      </c>
      <c r="E547">
        <v>2</v>
      </c>
      <c r="F547" t="s">
        <v>13804</v>
      </c>
      <c r="G547" s="88">
        <v>2</v>
      </c>
      <c r="H547" s="88" t="s">
        <v>13770</v>
      </c>
      <c r="I547">
        <v>1</v>
      </c>
      <c r="J547" t="s">
        <v>13801</v>
      </c>
      <c r="K547" t="s">
        <v>13805</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2</v>
      </c>
      <c r="F548" t="s">
        <v>13804</v>
      </c>
      <c r="G548" s="88">
        <v>2</v>
      </c>
      <c r="H548" s="88" t="s">
        <v>13770</v>
      </c>
      <c r="I548">
        <v>1</v>
      </c>
      <c r="J548" t="s">
        <v>13801</v>
      </c>
      <c r="K548" t="s">
        <v>13806</v>
      </c>
      <c r="L548">
        <v>270107</v>
      </c>
      <c r="M548" t="s">
        <v>13588</v>
      </c>
      <c r="N548">
        <v>270107006</v>
      </c>
      <c r="O548" t="s">
        <v>13613</v>
      </c>
      <c r="P548">
        <v>0</v>
      </c>
      <c r="Q548">
        <v>0</v>
      </c>
      <c r="R548">
        <v>4921.3236470884358</v>
      </c>
    </row>
    <row r="549" spans="1:18" x14ac:dyDescent="0.25">
      <c r="A549">
        <v>6</v>
      </c>
      <c r="B549">
        <v>6110</v>
      </c>
      <c r="C549" t="s">
        <v>1781</v>
      </c>
      <c r="D549" t="s">
        <v>1319</v>
      </c>
      <c r="E549">
        <v>3</v>
      </c>
      <c r="F549" t="s">
        <v>13807</v>
      </c>
      <c r="G549" s="88">
        <v>1</v>
      </c>
      <c r="H549" s="88" t="s">
        <v>8278</v>
      </c>
      <c r="I549">
        <v>1</v>
      </c>
      <c r="J549" t="s">
        <v>13801</v>
      </c>
      <c r="K549" t="s">
        <v>13808</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3</v>
      </c>
      <c r="F550" t="s">
        <v>13807</v>
      </c>
      <c r="G550" s="88">
        <v>1</v>
      </c>
      <c r="H550" s="88" t="s">
        <v>8278</v>
      </c>
      <c r="I550">
        <v>1</v>
      </c>
      <c r="J550" t="s">
        <v>13801</v>
      </c>
      <c r="K550" t="s">
        <v>13809</v>
      </c>
      <c r="L550">
        <v>270107</v>
      </c>
      <c r="M550" t="s">
        <v>13588</v>
      </c>
      <c r="N550">
        <v>270107006</v>
      </c>
      <c r="O550" t="s">
        <v>13613</v>
      </c>
      <c r="P550">
        <v>0</v>
      </c>
      <c r="Q550">
        <v>0</v>
      </c>
      <c r="R550">
        <v>751.06153846153848</v>
      </c>
    </row>
    <row r="551" spans="1:18" x14ac:dyDescent="0.25">
      <c r="A551">
        <v>6</v>
      </c>
      <c r="B551">
        <v>6110</v>
      </c>
      <c r="C551" t="s">
        <v>1781</v>
      </c>
      <c r="D551" t="s">
        <v>1319</v>
      </c>
      <c r="E551">
        <v>4</v>
      </c>
      <c r="F551" t="s">
        <v>13810</v>
      </c>
      <c r="G551" s="88">
        <v>1</v>
      </c>
      <c r="H551" s="88" t="s">
        <v>8278</v>
      </c>
      <c r="I551">
        <v>1</v>
      </c>
      <c r="J551" t="s">
        <v>13801</v>
      </c>
      <c r="K551" t="s">
        <v>13811</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7</v>
      </c>
      <c r="F552" t="s">
        <v>13813</v>
      </c>
      <c r="G552" s="88">
        <v>2</v>
      </c>
      <c r="H552" s="88" t="s">
        <v>13770</v>
      </c>
      <c r="I552">
        <v>3</v>
      </c>
      <c r="J552" t="s">
        <v>13814</v>
      </c>
      <c r="K552" t="s">
        <v>13771</v>
      </c>
      <c r="L552">
        <v>270107</v>
      </c>
      <c r="M552" t="s">
        <v>13588</v>
      </c>
      <c r="N552">
        <v>270107005</v>
      </c>
      <c r="O552" t="s">
        <v>13608</v>
      </c>
      <c r="P552">
        <v>0</v>
      </c>
      <c r="Q552">
        <v>1629.4727500579329</v>
      </c>
      <c r="R552">
        <v>0</v>
      </c>
    </row>
    <row r="553" spans="1:18" x14ac:dyDescent="0.25">
      <c r="A553">
        <v>6</v>
      </c>
      <c r="B553">
        <v>6110</v>
      </c>
      <c r="C553" t="s">
        <v>1781</v>
      </c>
      <c r="D553" t="s">
        <v>1319</v>
      </c>
      <c r="E553">
        <v>7</v>
      </c>
      <c r="F553" t="s">
        <v>13813</v>
      </c>
      <c r="G553" s="88">
        <v>2</v>
      </c>
      <c r="H553" s="88" t="s">
        <v>13770</v>
      </c>
      <c r="I553">
        <v>3</v>
      </c>
      <c r="J553" t="s">
        <v>13814</v>
      </c>
      <c r="K553" t="s">
        <v>13815</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7</v>
      </c>
      <c r="F554" t="s">
        <v>13813</v>
      </c>
      <c r="G554" s="88">
        <v>2</v>
      </c>
      <c r="H554" s="88" t="s">
        <v>13770</v>
      </c>
      <c r="I554">
        <v>3</v>
      </c>
      <c r="J554" t="s">
        <v>13814</v>
      </c>
      <c r="K554" t="s">
        <v>13816</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13800</v>
      </c>
      <c r="G555" s="88">
        <v>1</v>
      </c>
      <c r="H555" s="88" t="s">
        <v>8278</v>
      </c>
      <c r="I555">
        <v>1</v>
      </c>
      <c r="J555" t="s">
        <v>13801</v>
      </c>
      <c r="K555" t="s">
        <v>13802</v>
      </c>
      <c r="L555">
        <v>270107</v>
      </c>
      <c r="M555" t="s">
        <v>13588</v>
      </c>
      <c r="N555">
        <v>270107006</v>
      </c>
      <c r="O555" t="s">
        <v>13613</v>
      </c>
      <c r="P555">
        <v>0</v>
      </c>
      <c r="Q555">
        <v>2597.3013214865041</v>
      </c>
      <c r="R555">
        <v>0</v>
      </c>
    </row>
    <row r="556" spans="1:18" x14ac:dyDescent="0.25">
      <c r="A556">
        <v>6</v>
      </c>
      <c r="B556">
        <v>6111</v>
      </c>
      <c r="C556" t="s">
        <v>1781</v>
      </c>
      <c r="D556" t="s">
        <v>1322</v>
      </c>
      <c r="E556">
        <v>2</v>
      </c>
      <c r="F556" t="s">
        <v>13804</v>
      </c>
      <c r="G556" s="88">
        <v>2</v>
      </c>
      <c r="H556" s="88" t="s">
        <v>13770</v>
      </c>
      <c r="I556">
        <v>1</v>
      </c>
      <c r="J556" t="s">
        <v>13801</v>
      </c>
      <c r="K556" t="s">
        <v>13805</v>
      </c>
      <c r="L556">
        <v>270107</v>
      </c>
      <c r="M556" t="s">
        <v>13588</v>
      </c>
      <c r="N556">
        <v>270107006</v>
      </c>
      <c r="O556" t="s">
        <v>13613</v>
      </c>
      <c r="P556">
        <v>0</v>
      </c>
      <c r="Q556">
        <v>2597.3013214865041</v>
      </c>
      <c r="R556">
        <v>0</v>
      </c>
    </row>
    <row r="557" spans="1:18" x14ac:dyDescent="0.25">
      <c r="A557">
        <v>6</v>
      </c>
      <c r="B557">
        <v>6111</v>
      </c>
      <c r="C557" t="s">
        <v>1781</v>
      </c>
      <c r="D557" t="s">
        <v>1322</v>
      </c>
      <c r="E557">
        <v>3</v>
      </c>
      <c r="F557" t="s">
        <v>13807</v>
      </c>
      <c r="G557" s="88">
        <v>1</v>
      </c>
      <c r="H557" s="88" t="s">
        <v>8278</v>
      </c>
      <c r="I557">
        <v>1</v>
      </c>
      <c r="J557" t="s">
        <v>13801</v>
      </c>
      <c r="K557" t="s">
        <v>13808</v>
      </c>
      <c r="L557">
        <v>270107</v>
      </c>
      <c r="M557" t="s">
        <v>13588</v>
      </c>
      <c r="N557">
        <v>270107006</v>
      </c>
      <c r="O557" t="s">
        <v>13613</v>
      </c>
      <c r="P557">
        <v>0</v>
      </c>
      <c r="Q557">
        <v>2597.3013214865041</v>
      </c>
      <c r="R557">
        <v>0</v>
      </c>
    </row>
    <row r="558" spans="1:18" x14ac:dyDescent="0.25">
      <c r="A558">
        <v>6</v>
      </c>
      <c r="B558">
        <v>6111</v>
      </c>
      <c r="C558" t="s">
        <v>1781</v>
      </c>
      <c r="D558" t="s">
        <v>1322</v>
      </c>
      <c r="E558">
        <v>4</v>
      </c>
      <c r="F558" t="s">
        <v>13810</v>
      </c>
      <c r="G558" s="88">
        <v>1</v>
      </c>
      <c r="H558" s="88" t="s">
        <v>8278</v>
      </c>
      <c r="I558">
        <v>1</v>
      </c>
      <c r="J558" t="s">
        <v>13801</v>
      </c>
      <c r="K558" t="s">
        <v>13811</v>
      </c>
      <c r="L558">
        <v>270107</v>
      </c>
      <c r="M558" t="s">
        <v>13588</v>
      </c>
      <c r="N558">
        <v>270107006</v>
      </c>
      <c r="O558" t="s">
        <v>13613</v>
      </c>
      <c r="P558">
        <v>0</v>
      </c>
      <c r="Q558">
        <v>2597.3013214865041</v>
      </c>
      <c r="R558">
        <v>0</v>
      </c>
    </row>
    <row r="559" spans="1:18" x14ac:dyDescent="0.25">
      <c r="A559">
        <v>6</v>
      </c>
      <c r="B559">
        <v>6111</v>
      </c>
      <c r="C559" t="s">
        <v>1781</v>
      </c>
      <c r="D559" t="s">
        <v>1322</v>
      </c>
      <c r="E559">
        <v>7</v>
      </c>
      <c r="F559" t="s">
        <v>13813</v>
      </c>
      <c r="G559" s="88">
        <v>2</v>
      </c>
      <c r="H559" s="88" t="s">
        <v>13770</v>
      </c>
      <c r="I559">
        <v>3</v>
      </c>
      <c r="J559" t="s">
        <v>13814</v>
      </c>
      <c r="K559" t="s">
        <v>13771</v>
      </c>
      <c r="L559">
        <v>270107</v>
      </c>
      <c r="M559" t="s">
        <v>13588</v>
      </c>
      <c r="N559">
        <v>270107005</v>
      </c>
      <c r="O559" t="s">
        <v>13608</v>
      </c>
      <c r="P559">
        <v>0</v>
      </c>
      <c r="Q559">
        <v>1450.806593406593</v>
      </c>
      <c r="R559">
        <v>0</v>
      </c>
    </row>
    <row r="560" spans="1:18" x14ac:dyDescent="0.25">
      <c r="A560">
        <v>6</v>
      </c>
      <c r="B560">
        <v>6111</v>
      </c>
      <c r="C560" t="s">
        <v>1781</v>
      </c>
      <c r="D560" t="s">
        <v>1322</v>
      </c>
      <c r="E560">
        <v>7</v>
      </c>
      <c r="F560" t="s">
        <v>13813</v>
      </c>
      <c r="G560" s="88">
        <v>2</v>
      </c>
      <c r="H560" s="88" t="s">
        <v>13770</v>
      </c>
      <c r="I560">
        <v>3</v>
      </c>
      <c r="J560" t="s">
        <v>13814</v>
      </c>
      <c r="K560" t="s">
        <v>13815</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13800</v>
      </c>
      <c r="G561" s="88">
        <v>1</v>
      </c>
      <c r="H561" s="88" t="s">
        <v>8278</v>
      </c>
      <c r="I561">
        <v>1</v>
      </c>
      <c r="J561" t="s">
        <v>13801</v>
      </c>
      <c r="K561" t="s">
        <v>13802</v>
      </c>
      <c r="L561">
        <v>270107</v>
      </c>
      <c r="M561" t="s">
        <v>13588</v>
      </c>
      <c r="N561">
        <v>270107006</v>
      </c>
      <c r="O561" t="s">
        <v>13613</v>
      </c>
      <c r="P561">
        <v>0</v>
      </c>
      <c r="Q561">
        <v>9872.3032865802343</v>
      </c>
      <c r="R561">
        <v>0</v>
      </c>
    </row>
    <row r="562" spans="1:18" x14ac:dyDescent="0.25">
      <c r="A562">
        <v>6</v>
      </c>
      <c r="B562">
        <v>6112</v>
      </c>
      <c r="C562" t="s">
        <v>1781</v>
      </c>
      <c r="D562" t="s">
        <v>1325</v>
      </c>
      <c r="E562">
        <v>2</v>
      </c>
      <c r="F562" t="s">
        <v>13804</v>
      </c>
      <c r="G562" s="88">
        <v>2</v>
      </c>
      <c r="H562" s="88" t="s">
        <v>13770</v>
      </c>
      <c r="I562">
        <v>1</v>
      </c>
      <c r="J562" t="s">
        <v>13801</v>
      </c>
      <c r="K562" t="s">
        <v>13805</v>
      </c>
      <c r="L562">
        <v>270107</v>
      </c>
      <c r="M562" t="s">
        <v>13588</v>
      </c>
      <c r="N562">
        <v>270107006</v>
      </c>
      <c r="O562" t="s">
        <v>13613</v>
      </c>
      <c r="P562">
        <v>0</v>
      </c>
      <c r="Q562">
        <v>8764.3132865802345</v>
      </c>
      <c r="R562">
        <v>0</v>
      </c>
    </row>
    <row r="563" spans="1:18" x14ac:dyDescent="0.25">
      <c r="A563">
        <v>6</v>
      </c>
      <c r="B563">
        <v>6112</v>
      </c>
      <c r="C563" t="s">
        <v>1781</v>
      </c>
      <c r="D563" t="s">
        <v>1325</v>
      </c>
      <c r="E563">
        <v>2</v>
      </c>
      <c r="F563" t="s">
        <v>13804</v>
      </c>
      <c r="G563" s="88">
        <v>2</v>
      </c>
      <c r="H563" s="88" t="s">
        <v>13770</v>
      </c>
      <c r="I563">
        <v>1</v>
      </c>
      <c r="J563" t="s">
        <v>13801</v>
      </c>
      <c r="K563" t="s">
        <v>13806</v>
      </c>
      <c r="L563">
        <v>270107</v>
      </c>
      <c r="M563" t="s">
        <v>13588</v>
      </c>
      <c r="N563">
        <v>270107006</v>
      </c>
      <c r="O563" t="s">
        <v>13613</v>
      </c>
      <c r="P563">
        <v>0</v>
      </c>
      <c r="Q563">
        <v>1107.99</v>
      </c>
      <c r="R563">
        <v>0</v>
      </c>
    </row>
    <row r="564" spans="1:18" x14ac:dyDescent="0.25">
      <c r="A564">
        <v>6</v>
      </c>
      <c r="B564">
        <v>6112</v>
      </c>
      <c r="C564" t="s">
        <v>1781</v>
      </c>
      <c r="D564" t="s">
        <v>1325</v>
      </c>
      <c r="E564">
        <v>3</v>
      </c>
      <c r="F564" t="s">
        <v>13807</v>
      </c>
      <c r="G564" s="88">
        <v>1</v>
      </c>
      <c r="H564" s="88" t="s">
        <v>8278</v>
      </c>
      <c r="I564">
        <v>1</v>
      </c>
      <c r="J564" t="s">
        <v>13801</v>
      </c>
      <c r="K564" t="s">
        <v>13808</v>
      </c>
      <c r="L564">
        <v>270107</v>
      </c>
      <c r="M564" t="s">
        <v>13588</v>
      </c>
      <c r="N564">
        <v>270107006</v>
      </c>
      <c r="O564" t="s">
        <v>13613</v>
      </c>
      <c r="P564">
        <v>0</v>
      </c>
      <c r="Q564">
        <v>9872.3032865802343</v>
      </c>
      <c r="R564">
        <v>0</v>
      </c>
    </row>
    <row r="565" spans="1:18" x14ac:dyDescent="0.25">
      <c r="A565">
        <v>6</v>
      </c>
      <c r="B565">
        <v>6112</v>
      </c>
      <c r="C565" t="s">
        <v>1781</v>
      </c>
      <c r="D565" t="s">
        <v>1325</v>
      </c>
      <c r="E565">
        <v>4</v>
      </c>
      <c r="F565" t="s">
        <v>13810</v>
      </c>
      <c r="G565" s="88">
        <v>1</v>
      </c>
      <c r="H565" s="88" t="s">
        <v>8278</v>
      </c>
      <c r="I565">
        <v>1</v>
      </c>
      <c r="J565" t="s">
        <v>13801</v>
      </c>
      <c r="K565" t="s">
        <v>13811</v>
      </c>
      <c r="L565">
        <v>270107</v>
      </c>
      <c r="M565" t="s">
        <v>13588</v>
      </c>
      <c r="N565">
        <v>270107006</v>
      </c>
      <c r="O565" t="s">
        <v>13613</v>
      </c>
      <c r="P565">
        <v>0</v>
      </c>
      <c r="Q565">
        <v>9872.3032865802343</v>
      </c>
      <c r="R565">
        <v>0</v>
      </c>
    </row>
    <row r="566" spans="1:18" x14ac:dyDescent="0.25">
      <c r="A566">
        <v>6</v>
      </c>
      <c r="B566">
        <v>6112</v>
      </c>
      <c r="C566" t="s">
        <v>1781</v>
      </c>
      <c r="D566" t="s">
        <v>1325</v>
      </c>
      <c r="E566">
        <v>7</v>
      </c>
      <c r="F566" t="s">
        <v>13813</v>
      </c>
      <c r="G566" s="88">
        <v>2</v>
      </c>
      <c r="H566" s="88" t="s">
        <v>13770</v>
      </c>
      <c r="I566">
        <v>3</v>
      </c>
      <c r="J566" t="s">
        <v>13814</v>
      </c>
      <c r="K566" t="s">
        <v>13771</v>
      </c>
      <c r="L566">
        <v>270107</v>
      </c>
      <c r="M566" t="s">
        <v>13588</v>
      </c>
      <c r="N566">
        <v>270107005</v>
      </c>
      <c r="O566" t="s">
        <v>13608</v>
      </c>
      <c r="P566">
        <v>0</v>
      </c>
      <c r="Q566">
        <v>3234.6205882352938</v>
      </c>
      <c r="R566">
        <v>0</v>
      </c>
    </row>
    <row r="567" spans="1:18" x14ac:dyDescent="0.25">
      <c r="A567">
        <v>6</v>
      </c>
      <c r="B567">
        <v>6112</v>
      </c>
      <c r="C567" t="s">
        <v>1781</v>
      </c>
      <c r="D567" t="s">
        <v>1325</v>
      </c>
      <c r="E567">
        <v>7</v>
      </c>
      <c r="F567" t="s">
        <v>13813</v>
      </c>
      <c r="G567" s="88">
        <v>2</v>
      </c>
      <c r="H567" s="88" t="s">
        <v>13770</v>
      </c>
      <c r="I567">
        <v>3</v>
      </c>
      <c r="J567" t="s">
        <v>13814</v>
      </c>
      <c r="K567" t="s">
        <v>13815</v>
      </c>
      <c r="L567">
        <v>270107</v>
      </c>
      <c r="M567" t="s">
        <v>13588</v>
      </c>
      <c r="N567">
        <v>270107005</v>
      </c>
      <c r="O567" t="s">
        <v>13608</v>
      </c>
      <c r="P567">
        <v>0</v>
      </c>
      <c r="Q567">
        <v>5899.0226983449393</v>
      </c>
      <c r="R567">
        <v>0</v>
      </c>
    </row>
    <row r="568" spans="1:18" x14ac:dyDescent="0.25">
      <c r="A568">
        <v>6</v>
      </c>
      <c r="B568">
        <v>6112</v>
      </c>
      <c r="C568" t="s">
        <v>1781</v>
      </c>
      <c r="D568" t="s">
        <v>1325</v>
      </c>
      <c r="E568">
        <v>7</v>
      </c>
      <c r="F568" t="s">
        <v>13813</v>
      </c>
      <c r="G568" s="88">
        <v>2</v>
      </c>
      <c r="H568" s="88" t="s">
        <v>13770</v>
      </c>
      <c r="I568">
        <v>3</v>
      </c>
      <c r="J568" t="s">
        <v>13814</v>
      </c>
      <c r="K568" t="s">
        <v>13816</v>
      </c>
      <c r="L568">
        <v>270107</v>
      </c>
      <c r="M568" t="s">
        <v>13588</v>
      </c>
      <c r="N568">
        <v>270107005</v>
      </c>
      <c r="O568" t="s">
        <v>13608</v>
      </c>
      <c r="P568">
        <v>0</v>
      </c>
      <c r="Q568">
        <v>738.66</v>
      </c>
      <c r="R568">
        <v>0</v>
      </c>
    </row>
    <row r="569" spans="1:18" x14ac:dyDescent="0.25">
      <c r="A569">
        <v>6</v>
      </c>
      <c r="B569">
        <v>6115</v>
      </c>
      <c r="C569" t="s">
        <v>1781</v>
      </c>
      <c r="D569" t="s">
        <v>1334</v>
      </c>
      <c r="E569">
        <v>1</v>
      </c>
      <c r="F569" t="s">
        <v>13800</v>
      </c>
      <c r="G569" s="88">
        <v>1</v>
      </c>
      <c r="H569" s="88" t="s">
        <v>8278</v>
      </c>
      <c r="I569">
        <v>1</v>
      </c>
      <c r="J569" t="s">
        <v>13801</v>
      </c>
      <c r="K569" t="s">
        <v>13802</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13800</v>
      </c>
      <c r="G570" s="88">
        <v>1</v>
      </c>
      <c r="H570" s="88" t="s">
        <v>8278</v>
      </c>
      <c r="I570">
        <v>1</v>
      </c>
      <c r="J570" t="s">
        <v>13801</v>
      </c>
      <c r="K570" t="s">
        <v>13803</v>
      </c>
      <c r="L570">
        <v>270107</v>
      </c>
      <c r="M570" t="s">
        <v>13588</v>
      </c>
      <c r="N570">
        <v>270107006</v>
      </c>
      <c r="O570" t="s">
        <v>13613</v>
      </c>
      <c r="P570">
        <v>349</v>
      </c>
      <c r="Q570">
        <v>0</v>
      </c>
      <c r="R570">
        <v>0</v>
      </c>
    </row>
    <row r="571" spans="1:18" x14ac:dyDescent="0.25">
      <c r="A571">
        <v>6</v>
      </c>
      <c r="B571">
        <v>6115</v>
      </c>
      <c r="C571" t="s">
        <v>1781</v>
      </c>
      <c r="D571" t="s">
        <v>1334</v>
      </c>
      <c r="E571">
        <v>2</v>
      </c>
      <c r="F571" t="s">
        <v>13804</v>
      </c>
      <c r="G571" s="88">
        <v>2</v>
      </c>
      <c r="H571" s="88" t="s">
        <v>13770</v>
      </c>
      <c r="I571">
        <v>1</v>
      </c>
      <c r="J571" t="s">
        <v>13801</v>
      </c>
      <c r="K571" t="s">
        <v>13805</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2</v>
      </c>
      <c r="F572" t="s">
        <v>13804</v>
      </c>
      <c r="G572" s="88">
        <v>2</v>
      </c>
      <c r="H572" s="88" t="s">
        <v>13770</v>
      </c>
      <c r="I572">
        <v>1</v>
      </c>
      <c r="J572" t="s">
        <v>13801</v>
      </c>
      <c r="K572" t="s">
        <v>13806</v>
      </c>
      <c r="L572">
        <v>270107</v>
      </c>
      <c r="M572" t="s">
        <v>13588</v>
      </c>
      <c r="N572">
        <v>270107006</v>
      </c>
      <c r="O572" t="s">
        <v>13613</v>
      </c>
      <c r="P572">
        <v>2712</v>
      </c>
      <c r="Q572">
        <v>2284.9533160956689</v>
      </c>
      <c r="R572">
        <v>682.25</v>
      </c>
    </row>
    <row r="573" spans="1:18" x14ac:dyDescent="0.25">
      <c r="A573">
        <v>6</v>
      </c>
      <c r="B573">
        <v>6115</v>
      </c>
      <c r="C573" t="s">
        <v>1781</v>
      </c>
      <c r="D573" t="s">
        <v>1334</v>
      </c>
      <c r="E573">
        <v>3</v>
      </c>
      <c r="F573" t="s">
        <v>13807</v>
      </c>
      <c r="G573" s="88">
        <v>1</v>
      </c>
      <c r="H573" s="88" t="s">
        <v>8278</v>
      </c>
      <c r="I573">
        <v>1</v>
      </c>
      <c r="J573" t="s">
        <v>13801</v>
      </c>
      <c r="K573" t="s">
        <v>13808</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4</v>
      </c>
      <c r="F574" t="s">
        <v>13810</v>
      </c>
      <c r="G574" s="88">
        <v>1</v>
      </c>
      <c r="H574" s="88" t="s">
        <v>8278</v>
      </c>
      <c r="I574">
        <v>1</v>
      </c>
      <c r="J574" t="s">
        <v>13801</v>
      </c>
      <c r="K574" t="s">
        <v>13811</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4</v>
      </c>
      <c r="F575" t="s">
        <v>13810</v>
      </c>
      <c r="G575" s="88">
        <v>1</v>
      </c>
      <c r="H575" s="88" t="s">
        <v>8278</v>
      </c>
      <c r="I575">
        <v>1</v>
      </c>
      <c r="J575" t="s">
        <v>13801</v>
      </c>
      <c r="K575" t="s">
        <v>13812</v>
      </c>
      <c r="L575">
        <v>270107</v>
      </c>
      <c r="M575" t="s">
        <v>13588</v>
      </c>
      <c r="N575">
        <v>270107006</v>
      </c>
      <c r="O575" t="s">
        <v>13613</v>
      </c>
      <c r="P575">
        <v>349</v>
      </c>
      <c r="Q575">
        <v>0</v>
      </c>
      <c r="R575">
        <v>0</v>
      </c>
    </row>
    <row r="576" spans="1:18" x14ac:dyDescent="0.25">
      <c r="A576">
        <v>6</v>
      </c>
      <c r="B576">
        <v>6115</v>
      </c>
      <c r="C576" t="s">
        <v>1781</v>
      </c>
      <c r="D576" t="s">
        <v>1334</v>
      </c>
      <c r="E576">
        <v>7</v>
      </c>
      <c r="F576" t="s">
        <v>13813</v>
      </c>
      <c r="G576" s="88">
        <v>2</v>
      </c>
      <c r="H576" s="88" t="s">
        <v>13770</v>
      </c>
      <c r="I576">
        <v>3</v>
      </c>
      <c r="J576" t="s">
        <v>13814</v>
      </c>
      <c r="K576" t="s">
        <v>13771</v>
      </c>
      <c r="L576">
        <v>270107</v>
      </c>
      <c r="M576" t="s">
        <v>13588</v>
      </c>
      <c r="N576">
        <v>270107005</v>
      </c>
      <c r="O576" t="s">
        <v>13608</v>
      </c>
      <c r="P576">
        <v>3732</v>
      </c>
      <c r="Q576">
        <v>4514.8234667219558</v>
      </c>
      <c r="R576">
        <v>0</v>
      </c>
    </row>
    <row r="577" spans="1:18" x14ac:dyDescent="0.25">
      <c r="A577">
        <v>6</v>
      </c>
      <c r="B577">
        <v>6115</v>
      </c>
      <c r="C577" t="s">
        <v>1781</v>
      </c>
      <c r="D577" t="s">
        <v>1334</v>
      </c>
      <c r="E577">
        <v>7</v>
      </c>
      <c r="F577" t="s">
        <v>13813</v>
      </c>
      <c r="G577" s="88">
        <v>2</v>
      </c>
      <c r="H577" s="88" t="s">
        <v>13770</v>
      </c>
      <c r="I577">
        <v>3</v>
      </c>
      <c r="J577" t="s">
        <v>13814</v>
      </c>
      <c r="K577" t="s">
        <v>13815</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7</v>
      </c>
      <c r="F578" t="s">
        <v>13813</v>
      </c>
      <c r="G578" s="88">
        <v>2</v>
      </c>
      <c r="H578" s="88" t="s">
        <v>13770</v>
      </c>
      <c r="I578">
        <v>3</v>
      </c>
      <c r="J578" t="s">
        <v>13814</v>
      </c>
      <c r="K578" t="s">
        <v>13816</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13800</v>
      </c>
      <c r="G579" s="88">
        <v>1</v>
      </c>
      <c r="H579" s="88" t="s">
        <v>8278</v>
      </c>
      <c r="I579">
        <v>1</v>
      </c>
      <c r="J579" t="s">
        <v>13801</v>
      </c>
      <c r="K579" t="s">
        <v>13802</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13800</v>
      </c>
      <c r="G580" s="88">
        <v>1</v>
      </c>
      <c r="H580" s="88" t="s">
        <v>8278</v>
      </c>
      <c r="I580">
        <v>1</v>
      </c>
      <c r="J580" t="s">
        <v>13801</v>
      </c>
      <c r="K580" t="s">
        <v>13803</v>
      </c>
      <c r="L580">
        <v>270107</v>
      </c>
      <c r="M580" t="s">
        <v>13588</v>
      </c>
      <c r="N580">
        <v>270107006</v>
      </c>
      <c r="O580" t="s">
        <v>13613</v>
      </c>
      <c r="P580">
        <v>0</v>
      </c>
      <c r="Q580">
        <v>452.50943396226398</v>
      </c>
      <c r="R580">
        <v>0</v>
      </c>
    </row>
    <row r="581" spans="1:18" x14ac:dyDescent="0.25">
      <c r="A581">
        <v>6</v>
      </c>
      <c r="B581">
        <v>6116</v>
      </c>
      <c r="C581" t="s">
        <v>1781</v>
      </c>
      <c r="D581" t="s">
        <v>1337</v>
      </c>
      <c r="E581">
        <v>2</v>
      </c>
      <c r="F581" t="s">
        <v>13804</v>
      </c>
      <c r="G581" s="88">
        <v>2</v>
      </c>
      <c r="H581" s="88" t="s">
        <v>13770</v>
      </c>
      <c r="I581">
        <v>1</v>
      </c>
      <c r="J581" t="s">
        <v>13801</v>
      </c>
      <c r="K581" t="s">
        <v>13805</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2</v>
      </c>
      <c r="F582" t="s">
        <v>13804</v>
      </c>
      <c r="G582" s="88">
        <v>2</v>
      </c>
      <c r="H582" s="88" t="s">
        <v>13770</v>
      </c>
      <c r="I582">
        <v>1</v>
      </c>
      <c r="J582" t="s">
        <v>13801</v>
      </c>
      <c r="K582" t="s">
        <v>13806</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3</v>
      </c>
      <c r="F583" t="s">
        <v>13807</v>
      </c>
      <c r="G583" s="88">
        <v>1</v>
      </c>
      <c r="H583" s="88" t="s">
        <v>8278</v>
      </c>
      <c r="I583">
        <v>1</v>
      </c>
      <c r="J583" t="s">
        <v>13801</v>
      </c>
      <c r="K583" t="s">
        <v>13808</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4</v>
      </c>
      <c r="F584" t="s">
        <v>13810</v>
      </c>
      <c r="G584" s="88">
        <v>1</v>
      </c>
      <c r="H584" s="88" t="s">
        <v>8278</v>
      </c>
      <c r="I584">
        <v>1</v>
      </c>
      <c r="J584" t="s">
        <v>13801</v>
      </c>
      <c r="K584" t="s">
        <v>13811</v>
      </c>
      <c r="L584">
        <v>270107</v>
      </c>
      <c r="M584" t="s">
        <v>13588</v>
      </c>
      <c r="N584">
        <v>270107006</v>
      </c>
      <c r="O584" t="s">
        <v>13613</v>
      </c>
      <c r="P584">
        <v>0</v>
      </c>
      <c r="Q584">
        <v>9447.25978293349</v>
      </c>
      <c r="R584">
        <v>5883.379539709118</v>
      </c>
    </row>
    <row r="585" spans="1:18" x14ac:dyDescent="0.25">
      <c r="A585">
        <v>6</v>
      </c>
      <c r="B585">
        <v>6116</v>
      </c>
      <c r="C585" t="s">
        <v>1781</v>
      </c>
      <c r="D585" t="s">
        <v>1337</v>
      </c>
      <c r="E585">
        <v>4</v>
      </c>
      <c r="F585" t="s">
        <v>13810</v>
      </c>
      <c r="G585" s="88">
        <v>1</v>
      </c>
      <c r="H585" s="88" t="s">
        <v>8278</v>
      </c>
      <c r="I585">
        <v>1</v>
      </c>
      <c r="J585" t="s">
        <v>13801</v>
      </c>
      <c r="K585" t="s">
        <v>13812</v>
      </c>
      <c r="L585">
        <v>270107</v>
      </c>
      <c r="M585" t="s">
        <v>13588</v>
      </c>
      <c r="N585">
        <v>270107006</v>
      </c>
      <c r="O585" t="s">
        <v>13613</v>
      </c>
      <c r="P585">
        <v>0</v>
      </c>
      <c r="Q585">
        <v>452.50943396226398</v>
      </c>
      <c r="R585">
        <v>0</v>
      </c>
    </row>
    <row r="586" spans="1:18" x14ac:dyDescent="0.25">
      <c r="A586">
        <v>6</v>
      </c>
      <c r="B586">
        <v>6116</v>
      </c>
      <c r="C586" t="s">
        <v>1781</v>
      </c>
      <c r="D586" t="s">
        <v>1337</v>
      </c>
      <c r="E586">
        <v>7</v>
      </c>
      <c r="F586" t="s">
        <v>13813</v>
      </c>
      <c r="G586" s="88">
        <v>2</v>
      </c>
      <c r="H586" s="88" t="s">
        <v>13770</v>
      </c>
      <c r="I586">
        <v>3</v>
      </c>
      <c r="J586" t="s">
        <v>13814</v>
      </c>
      <c r="K586" t="s">
        <v>13771</v>
      </c>
      <c r="L586">
        <v>270107</v>
      </c>
      <c r="M586" t="s">
        <v>13588</v>
      </c>
      <c r="N586">
        <v>270107005</v>
      </c>
      <c r="O586" t="s">
        <v>13608</v>
      </c>
      <c r="P586">
        <v>0</v>
      </c>
      <c r="Q586">
        <v>3349.5107995084818</v>
      </c>
      <c r="R586">
        <v>0</v>
      </c>
    </row>
    <row r="587" spans="1:18" x14ac:dyDescent="0.25">
      <c r="A587">
        <v>6</v>
      </c>
      <c r="B587">
        <v>6116</v>
      </c>
      <c r="C587" t="s">
        <v>1781</v>
      </c>
      <c r="D587" t="s">
        <v>1337</v>
      </c>
      <c r="E587">
        <v>7</v>
      </c>
      <c r="F587" t="s">
        <v>13813</v>
      </c>
      <c r="G587" s="88">
        <v>2</v>
      </c>
      <c r="H587" s="88" t="s">
        <v>13770</v>
      </c>
      <c r="I587">
        <v>3</v>
      </c>
      <c r="J587" t="s">
        <v>13814</v>
      </c>
      <c r="K587" t="s">
        <v>13815</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7</v>
      </c>
      <c r="F588" t="s">
        <v>13813</v>
      </c>
      <c r="G588" s="88">
        <v>2</v>
      </c>
      <c r="H588" s="88" t="s">
        <v>13770</v>
      </c>
      <c r="I588">
        <v>3</v>
      </c>
      <c r="J588" t="s">
        <v>13814</v>
      </c>
      <c r="K588" t="s">
        <v>13816</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13800</v>
      </c>
      <c r="G589" s="88">
        <v>1</v>
      </c>
      <c r="H589" s="88" t="s">
        <v>8278</v>
      </c>
      <c r="I589">
        <v>1</v>
      </c>
      <c r="J589" t="s">
        <v>13801</v>
      </c>
      <c r="K589" t="s">
        <v>13802</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13800</v>
      </c>
      <c r="G590" s="88">
        <v>1</v>
      </c>
      <c r="H590" s="88" t="s">
        <v>8278</v>
      </c>
      <c r="I590">
        <v>1</v>
      </c>
      <c r="J590" t="s">
        <v>13801</v>
      </c>
      <c r="K590" t="s">
        <v>13803</v>
      </c>
      <c r="L590">
        <v>270107</v>
      </c>
      <c r="M590" t="s">
        <v>13588</v>
      </c>
      <c r="N590">
        <v>270107006</v>
      </c>
      <c r="O590" t="s">
        <v>13613</v>
      </c>
      <c r="P590">
        <v>276</v>
      </c>
      <c r="Q590">
        <v>0</v>
      </c>
      <c r="R590">
        <v>0</v>
      </c>
    </row>
    <row r="591" spans="1:18" x14ac:dyDescent="0.25">
      <c r="A591">
        <v>6</v>
      </c>
      <c r="B591">
        <v>6117</v>
      </c>
      <c r="C591" t="s">
        <v>1781</v>
      </c>
      <c r="D591" t="s">
        <v>1035</v>
      </c>
      <c r="E591">
        <v>2</v>
      </c>
      <c r="F591" t="s">
        <v>13804</v>
      </c>
      <c r="G591" s="88">
        <v>2</v>
      </c>
      <c r="H591" s="88" t="s">
        <v>13770</v>
      </c>
      <c r="I591">
        <v>1</v>
      </c>
      <c r="J591" t="s">
        <v>13801</v>
      </c>
      <c r="K591" t="s">
        <v>13805</v>
      </c>
      <c r="L591">
        <v>270107</v>
      </c>
      <c r="M591" t="s">
        <v>13588</v>
      </c>
      <c r="N591">
        <v>270107006</v>
      </c>
      <c r="O591" t="s">
        <v>13613</v>
      </c>
      <c r="P591">
        <v>6555</v>
      </c>
      <c r="Q591">
        <v>4412.8260936261286</v>
      </c>
      <c r="R591">
        <v>0</v>
      </c>
    </row>
    <row r="592" spans="1:18" x14ac:dyDescent="0.25">
      <c r="A592">
        <v>6</v>
      </c>
      <c r="B592">
        <v>6117</v>
      </c>
      <c r="C592" t="s">
        <v>1781</v>
      </c>
      <c r="D592" t="s">
        <v>1035</v>
      </c>
      <c r="E592">
        <v>2</v>
      </c>
      <c r="F592" t="s">
        <v>13804</v>
      </c>
      <c r="G592" s="88">
        <v>2</v>
      </c>
      <c r="H592" s="88" t="s">
        <v>13770</v>
      </c>
      <c r="I592">
        <v>1</v>
      </c>
      <c r="J592" t="s">
        <v>13801</v>
      </c>
      <c r="K592" t="s">
        <v>13806</v>
      </c>
      <c r="L592">
        <v>270107</v>
      </c>
      <c r="M592" t="s">
        <v>13588</v>
      </c>
      <c r="N592">
        <v>270107006</v>
      </c>
      <c r="O592" t="s">
        <v>13613</v>
      </c>
      <c r="P592">
        <v>784</v>
      </c>
      <c r="Q592">
        <v>1387.9705882352939</v>
      </c>
      <c r="R592">
        <v>0</v>
      </c>
    </row>
    <row r="593" spans="1:18" x14ac:dyDescent="0.25">
      <c r="A593">
        <v>6</v>
      </c>
      <c r="B593">
        <v>6117</v>
      </c>
      <c r="C593" t="s">
        <v>1781</v>
      </c>
      <c r="D593" t="s">
        <v>1035</v>
      </c>
      <c r="E593">
        <v>3</v>
      </c>
      <c r="F593" t="s">
        <v>13807</v>
      </c>
      <c r="G593" s="88">
        <v>1</v>
      </c>
      <c r="H593" s="88" t="s">
        <v>8278</v>
      </c>
      <c r="I593">
        <v>1</v>
      </c>
      <c r="J593" t="s">
        <v>13801</v>
      </c>
      <c r="K593" t="s">
        <v>13808</v>
      </c>
      <c r="L593">
        <v>270107</v>
      </c>
      <c r="M593" t="s">
        <v>13588</v>
      </c>
      <c r="N593">
        <v>270107006</v>
      </c>
      <c r="O593" t="s">
        <v>13613</v>
      </c>
      <c r="P593">
        <v>7339</v>
      </c>
      <c r="Q593">
        <v>5800.7966818614223</v>
      </c>
      <c r="R593">
        <v>0</v>
      </c>
    </row>
    <row r="594" spans="1:18" x14ac:dyDescent="0.25">
      <c r="A594">
        <v>6</v>
      </c>
      <c r="B594">
        <v>6117</v>
      </c>
      <c r="C594" t="s">
        <v>1781</v>
      </c>
      <c r="D594" t="s">
        <v>1035</v>
      </c>
      <c r="E594">
        <v>4</v>
      </c>
      <c r="F594" t="s">
        <v>13810</v>
      </c>
      <c r="G594" s="88">
        <v>1</v>
      </c>
      <c r="H594" s="88" t="s">
        <v>8278</v>
      </c>
      <c r="I594">
        <v>1</v>
      </c>
      <c r="J594" t="s">
        <v>13801</v>
      </c>
      <c r="K594" t="s">
        <v>13811</v>
      </c>
      <c r="L594">
        <v>270107</v>
      </c>
      <c r="M594" t="s">
        <v>13588</v>
      </c>
      <c r="N594">
        <v>270107006</v>
      </c>
      <c r="O594" t="s">
        <v>13613</v>
      </c>
      <c r="P594">
        <v>7063</v>
      </c>
      <c r="Q594">
        <v>5800.7966818614223</v>
      </c>
      <c r="R594">
        <v>0</v>
      </c>
    </row>
    <row r="595" spans="1:18" x14ac:dyDescent="0.25">
      <c r="A595">
        <v>6</v>
      </c>
      <c r="B595">
        <v>6117</v>
      </c>
      <c r="C595" t="s">
        <v>1781</v>
      </c>
      <c r="D595" t="s">
        <v>1035</v>
      </c>
      <c r="E595">
        <v>4</v>
      </c>
      <c r="F595" t="s">
        <v>13810</v>
      </c>
      <c r="G595" s="88">
        <v>1</v>
      </c>
      <c r="H595" s="88" t="s">
        <v>8278</v>
      </c>
      <c r="I595">
        <v>1</v>
      </c>
      <c r="J595" t="s">
        <v>13801</v>
      </c>
      <c r="K595" t="s">
        <v>13812</v>
      </c>
      <c r="L595">
        <v>270107</v>
      </c>
      <c r="M595" t="s">
        <v>13588</v>
      </c>
      <c r="N595">
        <v>270107006</v>
      </c>
      <c r="O595" t="s">
        <v>13613</v>
      </c>
      <c r="P595">
        <v>276</v>
      </c>
      <c r="Q595">
        <v>0</v>
      </c>
      <c r="R595">
        <v>0</v>
      </c>
    </row>
    <row r="596" spans="1:18" x14ac:dyDescent="0.25">
      <c r="A596">
        <v>6</v>
      </c>
      <c r="B596">
        <v>6117</v>
      </c>
      <c r="C596" t="s">
        <v>1781</v>
      </c>
      <c r="D596" t="s">
        <v>1035</v>
      </c>
      <c r="E596">
        <v>7</v>
      </c>
      <c r="F596" t="s">
        <v>13813</v>
      </c>
      <c r="G596" s="88">
        <v>2</v>
      </c>
      <c r="H596" s="88" t="s">
        <v>13770</v>
      </c>
      <c r="I596">
        <v>3</v>
      </c>
      <c r="J596" t="s">
        <v>13814</v>
      </c>
      <c r="K596" t="s">
        <v>13771</v>
      </c>
      <c r="L596">
        <v>270107</v>
      </c>
      <c r="M596" t="s">
        <v>13588</v>
      </c>
      <c r="N596">
        <v>270107005</v>
      </c>
      <c r="O596" t="s">
        <v>13608</v>
      </c>
      <c r="P596">
        <v>981</v>
      </c>
      <c r="Q596">
        <v>2298.5027941176468</v>
      </c>
      <c r="R596">
        <v>0</v>
      </c>
    </row>
    <row r="597" spans="1:18" x14ac:dyDescent="0.25">
      <c r="A597">
        <v>6</v>
      </c>
      <c r="B597">
        <v>6117</v>
      </c>
      <c r="C597" t="s">
        <v>1781</v>
      </c>
      <c r="D597" t="s">
        <v>1035</v>
      </c>
      <c r="E597">
        <v>7</v>
      </c>
      <c r="F597" t="s">
        <v>13813</v>
      </c>
      <c r="G597" s="88">
        <v>2</v>
      </c>
      <c r="H597" s="88" t="s">
        <v>13770</v>
      </c>
      <c r="I597">
        <v>3</v>
      </c>
      <c r="J597" t="s">
        <v>13814</v>
      </c>
      <c r="K597" t="s">
        <v>13815</v>
      </c>
      <c r="L597">
        <v>270107</v>
      </c>
      <c r="M597" t="s">
        <v>13588</v>
      </c>
      <c r="N597">
        <v>270107005</v>
      </c>
      <c r="O597" t="s">
        <v>13608</v>
      </c>
      <c r="P597">
        <v>5919</v>
      </c>
      <c r="Q597">
        <v>3502.2938877437755</v>
      </c>
      <c r="R597">
        <v>0</v>
      </c>
    </row>
    <row r="598" spans="1:18" x14ac:dyDescent="0.25">
      <c r="A598">
        <v>6</v>
      </c>
      <c r="B598">
        <v>6117</v>
      </c>
      <c r="C598" t="s">
        <v>1781</v>
      </c>
      <c r="D598" t="s">
        <v>1035</v>
      </c>
      <c r="E598">
        <v>7</v>
      </c>
      <c r="F598" t="s">
        <v>13813</v>
      </c>
      <c r="G598" s="88">
        <v>2</v>
      </c>
      <c r="H598" s="88" t="s">
        <v>13770</v>
      </c>
      <c r="I598">
        <v>3</v>
      </c>
      <c r="J598" t="s">
        <v>13814</v>
      </c>
      <c r="K598" t="s">
        <v>13816</v>
      </c>
      <c r="L598">
        <v>270107</v>
      </c>
      <c r="M598" t="s">
        <v>13588</v>
      </c>
      <c r="N598">
        <v>270107005</v>
      </c>
      <c r="O598" t="s">
        <v>13608</v>
      </c>
      <c r="P598">
        <v>439</v>
      </c>
      <c r="Q598">
        <v>0</v>
      </c>
      <c r="R598">
        <v>0</v>
      </c>
    </row>
    <row r="599" spans="1:18" x14ac:dyDescent="0.25">
      <c r="A599">
        <v>6</v>
      </c>
      <c r="B599">
        <v>6201</v>
      </c>
      <c r="C599" t="s">
        <v>1781</v>
      </c>
      <c r="D599" t="s">
        <v>1342</v>
      </c>
      <c r="E599">
        <v>1</v>
      </c>
      <c r="F599" t="s">
        <v>13800</v>
      </c>
      <c r="G599" s="88">
        <v>1</v>
      </c>
      <c r="H599" s="88" t="s">
        <v>8278</v>
      </c>
      <c r="I599">
        <v>1</v>
      </c>
      <c r="J599" t="s">
        <v>13801</v>
      </c>
      <c r="K599" t="s">
        <v>13802</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13800</v>
      </c>
      <c r="G600" s="88">
        <v>1</v>
      </c>
      <c r="H600" s="88" t="s">
        <v>8278</v>
      </c>
      <c r="I600">
        <v>1</v>
      </c>
      <c r="J600" t="s">
        <v>13801</v>
      </c>
      <c r="K600" t="s">
        <v>13803</v>
      </c>
      <c r="L600">
        <v>270107</v>
      </c>
      <c r="M600" t="s">
        <v>13588</v>
      </c>
      <c r="N600">
        <v>270107006</v>
      </c>
      <c r="O600" t="s">
        <v>13613</v>
      </c>
      <c r="P600">
        <v>0</v>
      </c>
      <c r="Q600">
        <v>1235.1875</v>
      </c>
      <c r="R600">
        <v>0</v>
      </c>
    </row>
    <row r="601" spans="1:18" x14ac:dyDescent="0.25">
      <c r="A601">
        <v>6</v>
      </c>
      <c r="B601">
        <v>6201</v>
      </c>
      <c r="C601" t="s">
        <v>1781</v>
      </c>
      <c r="D601" t="s">
        <v>1342</v>
      </c>
      <c r="E601">
        <v>2</v>
      </c>
      <c r="F601" t="s">
        <v>13804</v>
      </c>
      <c r="G601" s="88">
        <v>2</v>
      </c>
      <c r="H601" s="88" t="s">
        <v>13770</v>
      </c>
      <c r="I601">
        <v>1</v>
      </c>
      <c r="J601" t="s">
        <v>13801</v>
      </c>
      <c r="K601" t="s">
        <v>13805</v>
      </c>
      <c r="L601">
        <v>270107</v>
      </c>
      <c r="M601" t="s">
        <v>13588</v>
      </c>
      <c r="N601">
        <v>270107006</v>
      </c>
      <c r="O601" t="s">
        <v>13613</v>
      </c>
      <c r="P601">
        <v>0</v>
      </c>
      <c r="Q601">
        <v>16742.63147848544</v>
      </c>
      <c r="R601">
        <v>0</v>
      </c>
    </row>
    <row r="602" spans="1:18" x14ac:dyDescent="0.25">
      <c r="A602">
        <v>6</v>
      </c>
      <c r="B602">
        <v>6201</v>
      </c>
      <c r="C602" t="s">
        <v>1781</v>
      </c>
      <c r="D602" t="s">
        <v>1342</v>
      </c>
      <c r="E602">
        <v>2</v>
      </c>
      <c r="F602" t="s">
        <v>13804</v>
      </c>
      <c r="G602" s="88">
        <v>2</v>
      </c>
      <c r="H602" s="88" t="s">
        <v>13770</v>
      </c>
      <c r="I602">
        <v>1</v>
      </c>
      <c r="J602" t="s">
        <v>13801</v>
      </c>
      <c r="K602" t="s">
        <v>13806</v>
      </c>
      <c r="L602">
        <v>270107</v>
      </c>
      <c r="M602" t="s">
        <v>13588</v>
      </c>
      <c r="N602">
        <v>270107006</v>
      </c>
      <c r="O602" t="s">
        <v>13613</v>
      </c>
      <c r="P602">
        <v>0</v>
      </c>
      <c r="Q602">
        <v>2540.004955940286</v>
      </c>
      <c r="R602">
        <v>0</v>
      </c>
    </row>
    <row r="603" spans="1:18" x14ac:dyDescent="0.25">
      <c r="A603">
        <v>6</v>
      </c>
      <c r="B603">
        <v>6201</v>
      </c>
      <c r="C603" t="s">
        <v>1781</v>
      </c>
      <c r="D603" t="s">
        <v>1342</v>
      </c>
      <c r="E603">
        <v>3</v>
      </c>
      <c r="F603" t="s">
        <v>13807</v>
      </c>
      <c r="G603" s="88">
        <v>1</v>
      </c>
      <c r="H603" s="88" t="s">
        <v>8278</v>
      </c>
      <c r="I603">
        <v>1</v>
      </c>
      <c r="J603" t="s">
        <v>13801</v>
      </c>
      <c r="K603" t="s">
        <v>13808</v>
      </c>
      <c r="L603">
        <v>270107</v>
      </c>
      <c r="M603" t="s">
        <v>13588</v>
      </c>
      <c r="N603">
        <v>270107006</v>
      </c>
      <c r="O603" t="s">
        <v>13613</v>
      </c>
      <c r="P603">
        <v>0</v>
      </c>
      <c r="Q603">
        <v>18047.448934425727</v>
      </c>
      <c r="R603">
        <v>0</v>
      </c>
    </row>
    <row r="604" spans="1:18" x14ac:dyDescent="0.25">
      <c r="A604">
        <v>6</v>
      </c>
      <c r="B604">
        <v>6201</v>
      </c>
      <c r="C604" t="s">
        <v>1781</v>
      </c>
      <c r="D604" t="s">
        <v>1342</v>
      </c>
      <c r="E604">
        <v>3</v>
      </c>
      <c r="F604" t="s">
        <v>13807</v>
      </c>
      <c r="G604" s="88">
        <v>1</v>
      </c>
      <c r="H604" s="88" t="s">
        <v>8278</v>
      </c>
      <c r="I604">
        <v>1</v>
      </c>
      <c r="J604" t="s">
        <v>13801</v>
      </c>
      <c r="K604" t="s">
        <v>13809</v>
      </c>
      <c r="L604">
        <v>270107</v>
      </c>
      <c r="M604" t="s">
        <v>13588</v>
      </c>
      <c r="N604">
        <v>270107006</v>
      </c>
      <c r="O604" t="s">
        <v>13613</v>
      </c>
      <c r="P604">
        <v>0</v>
      </c>
      <c r="Q604">
        <v>1235.1875</v>
      </c>
      <c r="R604">
        <v>0</v>
      </c>
    </row>
    <row r="605" spans="1:18" x14ac:dyDescent="0.25">
      <c r="A605">
        <v>6</v>
      </c>
      <c r="B605">
        <v>6201</v>
      </c>
      <c r="C605" t="s">
        <v>1781</v>
      </c>
      <c r="D605" t="s">
        <v>1342</v>
      </c>
      <c r="E605">
        <v>4</v>
      </c>
      <c r="F605" t="s">
        <v>13810</v>
      </c>
      <c r="G605" s="88">
        <v>1</v>
      </c>
      <c r="H605" s="88" t="s">
        <v>8278</v>
      </c>
      <c r="I605">
        <v>1</v>
      </c>
      <c r="J605" t="s">
        <v>13801</v>
      </c>
      <c r="K605" t="s">
        <v>13811</v>
      </c>
      <c r="L605">
        <v>270107</v>
      </c>
      <c r="M605" t="s">
        <v>13588</v>
      </c>
      <c r="N605">
        <v>270107006</v>
      </c>
      <c r="O605" t="s">
        <v>13613</v>
      </c>
      <c r="P605">
        <v>0</v>
      </c>
      <c r="Q605">
        <v>18047.448934425727</v>
      </c>
      <c r="R605">
        <v>0</v>
      </c>
    </row>
    <row r="606" spans="1:18" x14ac:dyDescent="0.25">
      <c r="A606">
        <v>6</v>
      </c>
      <c r="B606">
        <v>6201</v>
      </c>
      <c r="C606" t="s">
        <v>1781</v>
      </c>
      <c r="D606" t="s">
        <v>1342</v>
      </c>
      <c r="E606">
        <v>4</v>
      </c>
      <c r="F606" t="s">
        <v>13810</v>
      </c>
      <c r="G606" s="88">
        <v>1</v>
      </c>
      <c r="H606" s="88" t="s">
        <v>8278</v>
      </c>
      <c r="I606">
        <v>1</v>
      </c>
      <c r="J606" t="s">
        <v>13801</v>
      </c>
      <c r="K606" t="s">
        <v>13812</v>
      </c>
      <c r="L606">
        <v>270107</v>
      </c>
      <c r="M606" t="s">
        <v>13588</v>
      </c>
      <c r="N606">
        <v>270107006</v>
      </c>
      <c r="O606" t="s">
        <v>13613</v>
      </c>
      <c r="P606">
        <v>0</v>
      </c>
      <c r="Q606">
        <v>1235.1875</v>
      </c>
      <c r="R606">
        <v>0</v>
      </c>
    </row>
    <row r="607" spans="1:18" x14ac:dyDescent="0.25">
      <c r="A607">
        <v>6</v>
      </c>
      <c r="B607">
        <v>6201</v>
      </c>
      <c r="C607" t="s">
        <v>1781</v>
      </c>
      <c r="D607" t="s">
        <v>1342</v>
      </c>
      <c r="E607">
        <v>7</v>
      </c>
      <c r="F607" t="s">
        <v>13813</v>
      </c>
      <c r="G607" s="88">
        <v>2</v>
      </c>
      <c r="H607" s="88" t="s">
        <v>13770</v>
      </c>
      <c r="I607">
        <v>3</v>
      </c>
      <c r="J607" t="s">
        <v>13814</v>
      </c>
      <c r="K607" t="s">
        <v>13771</v>
      </c>
      <c r="L607">
        <v>270107</v>
      </c>
      <c r="M607" t="s">
        <v>13588</v>
      </c>
      <c r="N607">
        <v>270107005</v>
      </c>
      <c r="O607" t="s">
        <v>13608</v>
      </c>
      <c r="P607">
        <v>0</v>
      </c>
      <c r="Q607">
        <v>4938.6062940139764</v>
      </c>
      <c r="R607">
        <v>0</v>
      </c>
    </row>
    <row r="608" spans="1:18" x14ac:dyDescent="0.25">
      <c r="A608">
        <v>6</v>
      </c>
      <c r="B608">
        <v>6201</v>
      </c>
      <c r="C608" t="s">
        <v>1781</v>
      </c>
      <c r="D608" t="s">
        <v>1342</v>
      </c>
      <c r="E608">
        <v>7</v>
      </c>
      <c r="F608" t="s">
        <v>13813</v>
      </c>
      <c r="G608" s="88">
        <v>2</v>
      </c>
      <c r="H608" s="88" t="s">
        <v>13770</v>
      </c>
      <c r="I608">
        <v>3</v>
      </c>
      <c r="J608" t="s">
        <v>13814</v>
      </c>
      <c r="K608" t="s">
        <v>13815</v>
      </c>
      <c r="L608">
        <v>270107</v>
      </c>
      <c r="M608" t="s">
        <v>13588</v>
      </c>
      <c r="N608">
        <v>270107005</v>
      </c>
      <c r="O608" t="s">
        <v>13608</v>
      </c>
      <c r="P608">
        <v>0</v>
      </c>
      <c r="Q608">
        <v>13861.052118433729</v>
      </c>
      <c r="R608">
        <v>0</v>
      </c>
    </row>
    <row r="609" spans="1:18" x14ac:dyDescent="0.25">
      <c r="A609">
        <v>6</v>
      </c>
      <c r="B609">
        <v>6201</v>
      </c>
      <c r="C609" t="s">
        <v>1781</v>
      </c>
      <c r="D609" t="s">
        <v>1342</v>
      </c>
      <c r="E609">
        <v>7</v>
      </c>
      <c r="F609" t="s">
        <v>13813</v>
      </c>
      <c r="G609" s="88">
        <v>2</v>
      </c>
      <c r="H609" s="88" t="s">
        <v>13770</v>
      </c>
      <c r="I609">
        <v>3</v>
      </c>
      <c r="J609" t="s">
        <v>13814</v>
      </c>
      <c r="K609" t="s">
        <v>13816</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13800</v>
      </c>
      <c r="G610" s="88">
        <v>1</v>
      </c>
      <c r="H610" s="88" t="s">
        <v>8278</v>
      </c>
      <c r="I610">
        <v>1</v>
      </c>
      <c r="J610" t="s">
        <v>13801</v>
      </c>
      <c r="K610" t="s">
        <v>13802</v>
      </c>
      <c r="L610">
        <v>270107</v>
      </c>
      <c r="M610" t="s">
        <v>13588</v>
      </c>
      <c r="N610">
        <v>270107006</v>
      </c>
      <c r="O610" t="s">
        <v>13613</v>
      </c>
      <c r="P610">
        <v>0</v>
      </c>
      <c r="Q610">
        <v>2240.2786102133159</v>
      </c>
      <c r="R610">
        <v>0</v>
      </c>
    </row>
    <row r="611" spans="1:18" x14ac:dyDescent="0.25">
      <c r="A611">
        <v>6</v>
      </c>
      <c r="B611">
        <v>6203</v>
      </c>
      <c r="C611" t="s">
        <v>1781</v>
      </c>
      <c r="D611" t="s">
        <v>1348</v>
      </c>
      <c r="E611">
        <v>2</v>
      </c>
      <c r="F611" t="s">
        <v>13804</v>
      </c>
      <c r="G611" s="88">
        <v>2</v>
      </c>
      <c r="H611" s="88" t="s">
        <v>13770</v>
      </c>
      <c r="I611">
        <v>1</v>
      </c>
      <c r="J611" t="s">
        <v>13801</v>
      </c>
      <c r="K611" t="s">
        <v>13805</v>
      </c>
      <c r="L611">
        <v>270107</v>
      </c>
      <c r="M611" t="s">
        <v>13588</v>
      </c>
      <c r="N611">
        <v>270107006</v>
      </c>
      <c r="O611" t="s">
        <v>13613</v>
      </c>
      <c r="P611">
        <v>0</v>
      </c>
      <c r="Q611">
        <v>1546.2933160956691</v>
      </c>
      <c r="R611">
        <v>0</v>
      </c>
    </row>
    <row r="612" spans="1:18" x14ac:dyDescent="0.25">
      <c r="A612">
        <v>6</v>
      </c>
      <c r="B612">
        <v>6203</v>
      </c>
      <c r="C612" t="s">
        <v>1781</v>
      </c>
      <c r="D612" t="s">
        <v>1348</v>
      </c>
      <c r="E612">
        <v>2</v>
      </c>
      <c r="F612" t="s">
        <v>13804</v>
      </c>
      <c r="G612" s="88">
        <v>2</v>
      </c>
      <c r="H612" s="88" t="s">
        <v>13770</v>
      </c>
      <c r="I612">
        <v>1</v>
      </c>
      <c r="J612" t="s">
        <v>13801</v>
      </c>
      <c r="K612" t="s">
        <v>13806</v>
      </c>
      <c r="L612">
        <v>270107</v>
      </c>
      <c r="M612" t="s">
        <v>13588</v>
      </c>
      <c r="N612">
        <v>270107006</v>
      </c>
      <c r="O612" t="s">
        <v>13613</v>
      </c>
      <c r="P612">
        <v>0</v>
      </c>
      <c r="Q612">
        <v>693.98529411764696</v>
      </c>
      <c r="R612">
        <v>0</v>
      </c>
    </row>
    <row r="613" spans="1:18" x14ac:dyDescent="0.25">
      <c r="A613">
        <v>6</v>
      </c>
      <c r="B613">
        <v>6203</v>
      </c>
      <c r="C613" t="s">
        <v>1781</v>
      </c>
      <c r="D613" t="s">
        <v>1348</v>
      </c>
      <c r="E613">
        <v>3</v>
      </c>
      <c r="F613" t="s">
        <v>13807</v>
      </c>
      <c r="G613" s="88">
        <v>1</v>
      </c>
      <c r="H613" s="88" t="s">
        <v>8278</v>
      </c>
      <c r="I613">
        <v>1</v>
      </c>
      <c r="J613" t="s">
        <v>13801</v>
      </c>
      <c r="K613" t="s">
        <v>13808</v>
      </c>
      <c r="L613">
        <v>270107</v>
      </c>
      <c r="M613" t="s">
        <v>13588</v>
      </c>
      <c r="N613">
        <v>270107006</v>
      </c>
      <c r="O613" t="s">
        <v>13613</v>
      </c>
      <c r="P613">
        <v>0</v>
      </c>
      <c r="Q613">
        <v>2240.2786102133159</v>
      </c>
      <c r="R613">
        <v>0</v>
      </c>
    </row>
    <row r="614" spans="1:18" x14ac:dyDescent="0.25">
      <c r="A614">
        <v>6</v>
      </c>
      <c r="B614">
        <v>6203</v>
      </c>
      <c r="C614" t="s">
        <v>1781</v>
      </c>
      <c r="D614" t="s">
        <v>1348</v>
      </c>
      <c r="E614">
        <v>4</v>
      </c>
      <c r="F614" t="s">
        <v>13810</v>
      </c>
      <c r="G614" s="88">
        <v>1</v>
      </c>
      <c r="H614" s="88" t="s">
        <v>8278</v>
      </c>
      <c r="I614">
        <v>1</v>
      </c>
      <c r="J614" t="s">
        <v>13801</v>
      </c>
      <c r="K614" t="s">
        <v>13811</v>
      </c>
      <c r="L614">
        <v>270107</v>
      </c>
      <c r="M614" t="s">
        <v>13588</v>
      </c>
      <c r="N614">
        <v>270107006</v>
      </c>
      <c r="O614" t="s">
        <v>13613</v>
      </c>
      <c r="P614">
        <v>0</v>
      </c>
      <c r="Q614">
        <v>2240.2786102133159</v>
      </c>
      <c r="R614">
        <v>0</v>
      </c>
    </row>
    <row r="615" spans="1:18" x14ac:dyDescent="0.25">
      <c r="A615">
        <v>6</v>
      </c>
      <c r="B615">
        <v>6203</v>
      </c>
      <c r="C615" t="s">
        <v>1781</v>
      </c>
      <c r="D615" t="s">
        <v>1348</v>
      </c>
      <c r="E615">
        <v>7</v>
      </c>
      <c r="F615" t="s">
        <v>13813</v>
      </c>
      <c r="G615" s="88">
        <v>2</v>
      </c>
      <c r="H615" s="88" t="s">
        <v>13770</v>
      </c>
      <c r="I615">
        <v>3</v>
      </c>
      <c r="J615" t="s">
        <v>13814</v>
      </c>
      <c r="K615" t="s">
        <v>13771</v>
      </c>
      <c r="L615">
        <v>270107</v>
      </c>
      <c r="M615" t="s">
        <v>13588</v>
      </c>
      <c r="N615">
        <v>270107005</v>
      </c>
      <c r="O615" t="s">
        <v>13608</v>
      </c>
      <c r="P615">
        <v>0</v>
      </c>
      <c r="Q615">
        <v>693.98529411764696</v>
      </c>
      <c r="R615">
        <v>0</v>
      </c>
    </row>
    <row r="616" spans="1:18" x14ac:dyDescent="0.25">
      <c r="A616">
        <v>6</v>
      </c>
      <c r="B616">
        <v>6203</v>
      </c>
      <c r="C616" t="s">
        <v>1781</v>
      </c>
      <c r="D616" t="s">
        <v>1348</v>
      </c>
      <c r="E616">
        <v>7</v>
      </c>
      <c r="F616" t="s">
        <v>13813</v>
      </c>
      <c r="G616" s="88">
        <v>2</v>
      </c>
      <c r="H616" s="88" t="s">
        <v>13770</v>
      </c>
      <c r="I616">
        <v>3</v>
      </c>
      <c r="J616" t="s">
        <v>13814</v>
      </c>
      <c r="K616" t="s">
        <v>13815</v>
      </c>
      <c r="L616">
        <v>270107</v>
      </c>
      <c r="M616" t="s">
        <v>13588</v>
      </c>
      <c r="N616">
        <v>270107005</v>
      </c>
      <c r="O616" t="s">
        <v>13608</v>
      </c>
      <c r="P616">
        <v>0</v>
      </c>
      <c r="Q616">
        <v>852.308021978022</v>
      </c>
      <c r="R616">
        <v>0</v>
      </c>
    </row>
    <row r="617" spans="1:18" x14ac:dyDescent="0.25">
      <c r="A617">
        <v>6</v>
      </c>
      <c r="B617">
        <v>6203</v>
      </c>
      <c r="C617" t="s">
        <v>1781</v>
      </c>
      <c r="D617" t="s">
        <v>1348</v>
      </c>
      <c r="E617">
        <v>7</v>
      </c>
      <c r="F617" t="s">
        <v>13813</v>
      </c>
      <c r="G617" s="88">
        <v>2</v>
      </c>
      <c r="H617" s="88" t="s">
        <v>13770</v>
      </c>
      <c r="I617">
        <v>3</v>
      </c>
      <c r="J617" t="s">
        <v>13814</v>
      </c>
      <c r="K617" t="s">
        <v>13816</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13800</v>
      </c>
      <c r="G618" s="88">
        <v>1</v>
      </c>
      <c r="H618" s="88" t="s">
        <v>8278</v>
      </c>
      <c r="I618">
        <v>1</v>
      </c>
      <c r="J618" t="s">
        <v>13801</v>
      </c>
      <c r="K618" t="s">
        <v>13802</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13800</v>
      </c>
      <c r="G619" s="88">
        <v>1</v>
      </c>
      <c r="H619" s="88" t="s">
        <v>8278</v>
      </c>
      <c r="I619">
        <v>1</v>
      </c>
      <c r="J619" t="s">
        <v>13801</v>
      </c>
      <c r="K619" t="s">
        <v>13803</v>
      </c>
      <c r="L619">
        <v>270107</v>
      </c>
      <c r="M619" t="s">
        <v>13588</v>
      </c>
      <c r="N619">
        <v>270107006</v>
      </c>
      <c r="O619" t="s">
        <v>13613</v>
      </c>
      <c r="P619">
        <v>0</v>
      </c>
      <c r="Q619">
        <v>821.83943396226391</v>
      </c>
      <c r="R619">
        <v>0</v>
      </c>
    </row>
    <row r="620" spans="1:18" x14ac:dyDescent="0.25">
      <c r="A620">
        <v>6</v>
      </c>
      <c r="B620">
        <v>6205</v>
      </c>
      <c r="C620" t="s">
        <v>1781</v>
      </c>
      <c r="D620" t="s">
        <v>1354</v>
      </c>
      <c r="E620">
        <v>2</v>
      </c>
      <c r="F620" t="s">
        <v>13804</v>
      </c>
      <c r="G620" s="88">
        <v>2</v>
      </c>
      <c r="H620" s="88" t="s">
        <v>13770</v>
      </c>
      <c r="I620">
        <v>1</v>
      </c>
      <c r="J620" t="s">
        <v>13801</v>
      </c>
      <c r="K620" t="s">
        <v>13805</v>
      </c>
      <c r="L620">
        <v>270107</v>
      </c>
      <c r="M620" t="s">
        <v>13588</v>
      </c>
      <c r="N620">
        <v>270107006</v>
      </c>
      <c r="O620" t="s">
        <v>13613</v>
      </c>
      <c r="P620">
        <v>0</v>
      </c>
      <c r="Q620">
        <v>4348.4645987974282</v>
      </c>
      <c r="R620">
        <v>0</v>
      </c>
    </row>
    <row r="621" spans="1:18" x14ac:dyDescent="0.25">
      <c r="A621">
        <v>6</v>
      </c>
      <c r="B621">
        <v>6205</v>
      </c>
      <c r="C621" t="s">
        <v>1781</v>
      </c>
      <c r="D621" t="s">
        <v>1354</v>
      </c>
      <c r="E621">
        <v>2</v>
      </c>
      <c r="F621" t="s">
        <v>13804</v>
      </c>
      <c r="G621" s="88">
        <v>2</v>
      </c>
      <c r="H621" s="88" t="s">
        <v>13770</v>
      </c>
      <c r="I621">
        <v>1</v>
      </c>
      <c r="J621" t="s">
        <v>13801</v>
      </c>
      <c r="K621" t="s">
        <v>13806</v>
      </c>
      <c r="L621">
        <v>270107</v>
      </c>
      <c r="M621" t="s">
        <v>13588</v>
      </c>
      <c r="N621">
        <v>270107006</v>
      </c>
      <c r="O621" t="s">
        <v>13613</v>
      </c>
      <c r="P621">
        <v>0</v>
      </c>
      <c r="Q621">
        <v>1885.1547280799109</v>
      </c>
      <c r="R621">
        <v>0</v>
      </c>
    </row>
    <row r="622" spans="1:18" x14ac:dyDescent="0.25">
      <c r="A622">
        <v>6</v>
      </c>
      <c r="B622">
        <v>6205</v>
      </c>
      <c r="C622" t="s">
        <v>1781</v>
      </c>
      <c r="D622" t="s">
        <v>1354</v>
      </c>
      <c r="E622">
        <v>3</v>
      </c>
      <c r="F622" t="s">
        <v>13807</v>
      </c>
      <c r="G622" s="88">
        <v>1</v>
      </c>
      <c r="H622" s="88" t="s">
        <v>8278</v>
      </c>
      <c r="I622">
        <v>1</v>
      </c>
      <c r="J622" t="s">
        <v>13801</v>
      </c>
      <c r="K622" t="s">
        <v>13808</v>
      </c>
      <c r="L622">
        <v>270107</v>
      </c>
      <c r="M622" t="s">
        <v>13588</v>
      </c>
      <c r="N622">
        <v>270107006</v>
      </c>
      <c r="O622" t="s">
        <v>13613</v>
      </c>
      <c r="P622">
        <v>0</v>
      </c>
      <c r="Q622">
        <v>6233.6193268773395</v>
      </c>
      <c r="R622">
        <v>0</v>
      </c>
    </row>
    <row r="623" spans="1:18" x14ac:dyDescent="0.25">
      <c r="A623">
        <v>6</v>
      </c>
      <c r="B623">
        <v>6205</v>
      </c>
      <c r="C623" t="s">
        <v>1781</v>
      </c>
      <c r="D623" t="s">
        <v>1354</v>
      </c>
      <c r="E623">
        <v>4</v>
      </c>
      <c r="F623" t="s">
        <v>13810</v>
      </c>
      <c r="G623" s="88">
        <v>1</v>
      </c>
      <c r="H623" s="88" t="s">
        <v>8278</v>
      </c>
      <c r="I623">
        <v>1</v>
      </c>
      <c r="J623" t="s">
        <v>13801</v>
      </c>
      <c r="K623" t="s">
        <v>13811</v>
      </c>
      <c r="L623">
        <v>270107</v>
      </c>
      <c r="M623" t="s">
        <v>13588</v>
      </c>
      <c r="N623">
        <v>270107006</v>
      </c>
      <c r="O623" t="s">
        <v>13613</v>
      </c>
      <c r="P623">
        <v>0</v>
      </c>
      <c r="Q623">
        <v>5411.7798929150749</v>
      </c>
      <c r="R623">
        <v>0</v>
      </c>
    </row>
    <row r="624" spans="1:18" x14ac:dyDescent="0.25">
      <c r="A624">
        <v>6</v>
      </c>
      <c r="B624">
        <v>6205</v>
      </c>
      <c r="C624" t="s">
        <v>1781</v>
      </c>
      <c r="D624" t="s">
        <v>1354</v>
      </c>
      <c r="E624">
        <v>4</v>
      </c>
      <c r="F624" t="s">
        <v>13810</v>
      </c>
      <c r="G624" s="88">
        <v>1</v>
      </c>
      <c r="H624" s="88" t="s">
        <v>8278</v>
      </c>
      <c r="I624">
        <v>1</v>
      </c>
      <c r="J624" t="s">
        <v>13801</v>
      </c>
      <c r="K624" t="s">
        <v>13812</v>
      </c>
      <c r="L624">
        <v>270107</v>
      </c>
      <c r="M624" t="s">
        <v>13588</v>
      </c>
      <c r="N624">
        <v>270107006</v>
      </c>
      <c r="O624" t="s">
        <v>13613</v>
      </c>
      <c r="P624">
        <v>0</v>
      </c>
      <c r="Q624">
        <v>821.83943396226391</v>
      </c>
      <c r="R624">
        <v>0</v>
      </c>
    </row>
    <row r="625" spans="1:18" x14ac:dyDescent="0.25">
      <c r="A625">
        <v>6</v>
      </c>
      <c r="B625">
        <v>6205</v>
      </c>
      <c r="C625" t="s">
        <v>1781</v>
      </c>
      <c r="D625" t="s">
        <v>1354</v>
      </c>
      <c r="E625">
        <v>7</v>
      </c>
      <c r="F625" t="s">
        <v>13813</v>
      </c>
      <c r="G625" s="88">
        <v>2</v>
      </c>
      <c r="H625" s="88" t="s">
        <v>13770</v>
      </c>
      <c r="I625">
        <v>3</v>
      </c>
      <c r="J625" t="s">
        <v>13814</v>
      </c>
      <c r="K625" t="s">
        <v>13771</v>
      </c>
      <c r="L625">
        <v>270107</v>
      </c>
      <c r="M625" t="s">
        <v>13588</v>
      </c>
      <c r="N625">
        <v>270107005</v>
      </c>
      <c r="O625" t="s">
        <v>13608</v>
      </c>
      <c r="P625">
        <v>0</v>
      </c>
      <c r="Q625">
        <v>2075.818571428571</v>
      </c>
      <c r="R625">
        <v>0</v>
      </c>
    </row>
    <row r="626" spans="1:18" x14ac:dyDescent="0.25">
      <c r="A626">
        <v>6</v>
      </c>
      <c r="B626">
        <v>6205</v>
      </c>
      <c r="C626" t="s">
        <v>1781</v>
      </c>
      <c r="D626" t="s">
        <v>1354</v>
      </c>
      <c r="E626">
        <v>7</v>
      </c>
      <c r="F626" t="s">
        <v>13813</v>
      </c>
      <c r="G626" s="88">
        <v>2</v>
      </c>
      <c r="H626" s="88" t="s">
        <v>13770</v>
      </c>
      <c r="I626">
        <v>3</v>
      </c>
      <c r="J626" t="s">
        <v>13814</v>
      </c>
      <c r="K626" t="s">
        <v>13815</v>
      </c>
      <c r="L626">
        <v>270107</v>
      </c>
      <c r="M626" t="s">
        <v>13588</v>
      </c>
      <c r="N626">
        <v>270107005</v>
      </c>
      <c r="O626" t="s">
        <v>13608</v>
      </c>
      <c r="P626">
        <v>0</v>
      </c>
      <c r="Q626">
        <v>3335.9613214865039</v>
      </c>
      <c r="R626">
        <v>0</v>
      </c>
    </row>
    <row r="627" spans="1:18" x14ac:dyDescent="0.25">
      <c r="A627">
        <v>6</v>
      </c>
      <c r="B627">
        <v>6205</v>
      </c>
      <c r="C627" t="s">
        <v>1781</v>
      </c>
      <c r="D627" t="s">
        <v>1354</v>
      </c>
      <c r="E627">
        <v>7</v>
      </c>
      <c r="F627" t="s">
        <v>13813</v>
      </c>
      <c r="G627" s="88">
        <v>2</v>
      </c>
      <c r="H627" s="88" t="s">
        <v>13770</v>
      </c>
      <c r="I627">
        <v>3</v>
      </c>
      <c r="J627" t="s">
        <v>13814</v>
      </c>
      <c r="K627" t="s">
        <v>13816</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13800</v>
      </c>
      <c r="G628" s="88">
        <v>1</v>
      </c>
      <c r="H628" s="88" t="s">
        <v>8278</v>
      </c>
      <c r="I628">
        <v>1</v>
      </c>
      <c r="J628" t="s">
        <v>13801</v>
      </c>
      <c r="K628" t="s">
        <v>13802</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13800</v>
      </c>
      <c r="G629" s="88">
        <v>1</v>
      </c>
      <c r="H629" s="88" t="s">
        <v>8278</v>
      </c>
      <c r="I629">
        <v>1</v>
      </c>
      <c r="J629" t="s">
        <v>13801</v>
      </c>
      <c r="K629" t="s">
        <v>13803</v>
      </c>
      <c r="L629">
        <v>270107</v>
      </c>
      <c r="M629" t="s">
        <v>13588</v>
      </c>
      <c r="N629">
        <v>270107006</v>
      </c>
      <c r="O629" t="s">
        <v>13613</v>
      </c>
      <c r="P629">
        <v>659</v>
      </c>
      <c r="Q629">
        <v>0</v>
      </c>
      <c r="R629">
        <v>0</v>
      </c>
    </row>
    <row r="630" spans="1:18" x14ac:dyDescent="0.25">
      <c r="A630">
        <v>6</v>
      </c>
      <c r="B630">
        <v>6301</v>
      </c>
      <c r="C630" t="s">
        <v>1781</v>
      </c>
      <c r="D630" t="s">
        <v>1360</v>
      </c>
      <c r="E630">
        <v>2</v>
      </c>
      <c r="F630" t="s">
        <v>13804</v>
      </c>
      <c r="G630" s="88">
        <v>2</v>
      </c>
      <c r="H630" s="88" t="s">
        <v>13770</v>
      </c>
      <c r="I630">
        <v>1</v>
      </c>
      <c r="J630" t="s">
        <v>13801</v>
      </c>
      <c r="K630" t="s">
        <v>13805</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2</v>
      </c>
      <c r="F631" t="s">
        <v>13804</v>
      </c>
      <c r="G631" s="88">
        <v>2</v>
      </c>
      <c r="H631" s="88" t="s">
        <v>13770</v>
      </c>
      <c r="I631">
        <v>1</v>
      </c>
      <c r="J631" t="s">
        <v>13801</v>
      </c>
      <c r="K631" t="s">
        <v>13806</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3</v>
      </c>
      <c r="F632" t="s">
        <v>13807</v>
      </c>
      <c r="G632" s="88">
        <v>1</v>
      </c>
      <c r="H632" s="88" t="s">
        <v>8278</v>
      </c>
      <c r="I632">
        <v>1</v>
      </c>
      <c r="J632" t="s">
        <v>13801</v>
      </c>
      <c r="K632" t="s">
        <v>13808</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4</v>
      </c>
      <c r="F633" t="s">
        <v>13810</v>
      </c>
      <c r="G633" s="88">
        <v>1</v>
      </c>
      <c r="H633" s="88" t="s">
        <v>8278</v>
      </c>
      <c r="I633">
        <v>1</v>
      </c>
      <c r="J633" t="s">
        <v>13801</v>
      </c>
      <c r="K633" t="s">
        <v>13811</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4</v>
      </c>
      <c r="F634" t="s">
        <v>13810</v>
      </c>
      <c r="G634" s="88">
        <v>1</v>
      </c>
      <c r="H634" s="88" t="s">
        <v>8278</v>
      </c>
      <c r="I634">
        <v>1</v>
      </c>
      <c r="J634" t="s">
        <v>13801</v>
      </c>
      <c r="K634" t="s">
        <v>13812</v>
      </c>
      <c r="L634">
        <v>270107</v>
      </c>
      <c r="M634" t="s">
        <v>13588</v>
      </c>
      <c r="N634">
        <v>270107006</v>
      </c>
      <c r="O634" t="s">
        <v>13613</v>
      </c>
      <c r="P634">
        <v>659</v>
      </c>
      <c r="Q634">
        <v>0</v>
      </c>
      <c r="R634">
        <v>0</v>
      </c>
    </row>
    <row r="635" spans="1:18" x14ac:dyDescent="0.25">
      <c r="A635">
        <v>6</v>
      </c>
      <c r="B635">
        <v>6301</v>
      </c>
      <c r="C635" t="s">
        <v>1781</v>
      </c>
      <c r="D635" t="s">
        <v>1360</v>
      </c>
      <c r="E635">
        <v>7</v>
      </c>
      <c r="F635" t="s">
        <v>13813</v>
      </c>
      <c r="G635" s="88">
        <v>2</v>
      </c>
      <c r="H635" s="88" t="s">
        <v>13770</v>
      </c>
      <c r="I635">
        <v>3</v>
      </c>
      <c r="J635" t="s">
        <v>13814</v>
      </c>
      <c r="K635" t="s">
        <v>13771</v>
      </c>
      <c r="L635">
        <v>270107</v>
      </c>
      <c r="M635" t="s">
        <v>13588</v>
      </c>
      <c r="N635">
        <v>270107005</v>
      </c>
      <c r="O635" t="s">
        <v>13608</v>
      </c>
      <c r="P635">
        <v>4430</v>
      </c>
      <c r="Q635">
        <v>5106.8113877437754</v>
      </c>
      <c r="R635">
        <v>0</v>
      </c>
    </row>
    <row r="636" spans="1:18" x14ac:dyDescent="0.25">
      <c r="A636">
        <v>6</v>
      </c>
      <c r="B636">
        <v>6301</v>
      </c>
      <c r="C636" t="s">
        <v>1781</v>
      </c>
      <c r="D636" t="s">
        <v>1360</v>
      </c>
      <c r="E636">
        <v>7</v>
      </c>
      <c r="F636" t="s">
        <v>13813</v>
      </c>
      <c r="G636" s="88">
        <v>2</v>
      </c>
      <c r="H636" s="88" t="s">
        <v>13770</v>
      </c>
      <c r="I636">
        <v>3</v>
      </c>
      <c r="J636" t="s">
        <v>13814</v>
      </c>
      <c r="K636" t="s">
        <v>13815</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7</v>
      </c>
      <c r="F637" t="s">
        <v>13813</v>
      </c>
      <c r="G637" s="88">
        <v>2</v>
      </c>
      <c r="H637" s="88" t="s">
        <v>13770</v>
      </c>
      <c r="I637">
        <v>3</v>
      </c>
      <c r="J637" t="s">
        <v>13814</v>
      </c>
      <c r="K637" t="s">
        <v>13816</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13800</v>
      </c>
      <c r="G638" s="88">
        <v>1</v>
      </c>
      <c r="H638" s="88" t="s">
        <v>8278</v>
      </c>
      <c r="I638">
        <v>1</v>
      </c>
      <c r="J638" t="s">
        <v>13801</v>
      </c>
      <c r="K638" t="s">
        <v>13802</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13800</v>
      </c>
      <c r="G639" s="88">
        <v>1</v>
      </c>
      <c r="H639" s="88" t="s">
        <v>8278</v>
      </c>
      <c r="I639">
        <v>1</v>
      </c>
      <c r="J639" t="s">
        <v>13801</v>
      </c>
      <c r="K639" t="s">
        <v>13803</v>
      </c>
      <c r="L639">
        <v>270107</v>
      </c>
      <c r="M639" t="s">
        <v>13588</v>
      </c>
      <c r="N639">
        <v>270107006</v>
      </c>
      <c r="O639" t="s">
        <v>13613</v>
      </c>
      <c r="P639">
        <v>0</v>
      </c>
      <c r="Q639">
        <v>0</v>
      </c>
      <c r="R639">
        <v>673.07042253521126</v>
      </c>
    </row>
    <row r="640" spans="1:18" x14ac:dyDescent="0.25">
      <c r="A640">
        <v>6</v>
      </c>
      <c r="B640">
        <v>6302</v>
      </c>
      <c r="C640" t="s">
        <v>1781</v>
      </c>
      <c r="D640" t="s">
        <v>1363</v>
      </c>
      <c r="E640">
        <v>2</v>
      </c>
      <c r="F640" t="s">
        <v>13804</v>
      </c>
      <c r="G640" s="88">
        <v>2</v>
      </c>
      <c r="H640" s="88" t="s">
        <v>13770</v>
      </c>
      <c r="I640">
        <v>1</v>
      </c>
      <c r="J640" t="s">
        <v>13801</v>
      </c>
      <c r="K640" t="s">
        <v>13805</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2</v>
      </c>
      <c r="F641" t="s">
        <v>13804</v>
      </c>
      <c r="G641" s="88">
        <v>2</v>
      </c>
      <c r="H641" s="88" t="s">
        <v>13770</v>
      </c>
      <c r="I641">
        <v>1</v>
      </c>
      <c r="J641" t="s">
        <v>13801</v>
      </c>
      <c r="K641" t="s">
        <v>13806</v>
      </c>
      <c r="L641">
        <v>270107</v>
      </c>
      <c r="M641" t="s">
        <v>13588</v>
      </c>
      <c r="N641">
        <v>270107006</v>
      </c>
      <c r="O641" t="s">
        <v>13613</v>
      </c>
      <c r="P641">
        <v>0</v>
      </c>
      <c r="Q641">
        <v>369.33</v>
      </c>
      <c r="R641">
        <v>2755.2879439027329</v>
      </c>
    </row>
    <row r="642" spans="1:18" x14ac:dyDescent="0.25">
      <c r="A642">
        <v>6</v>
      </c>
      <c r="B642">
        <v>6302</v>
      </c>
      <c r="C642" t="s">
        <v>1781</v>
      </c>
      <c r="D642" t="s">
        <v>1363</v>
      </c>
      <c r="E642">
        <v>3</v>
      </c>
      <c r="F642" t="s">
        <v>13807</v>
      </c>
      <c r="G642" s="88">
        <v>1</v>
      </c>
      <c r="H642" s="88" t="s">
        <v>8278</v>
      </c>
      <c r="I642">
        <v>1</v>
      </c>
      <c r="J642" t="s">
        <v>13801</v>
      </c>
      <c r="K642" t="s">
        <v>13808</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3</v>
      </c>
      <c r="F643" t="s">
        <v>13807</v>
      </c>
      <c r="G643" s="88">
        <v>1</v>
      </c>
      <c r="H643" s="88" t="s">
        <v>8278</v>
      </c>
      <c r="I643">
        <v>1</v>
      </c>
      <c r="J643" t="s">
        <v>13801</v>
      </c>
      <c r="K643" t="s">
        <v>13809</v>
      </c>
      <c r="L643">
        <v>270107</v>
      </c>
      <c r="M643" t="s">
        <v>13588</v>
      </c>
      <c r="N643">
        <v>270107006</v>
      </c>
      <c r="O643" t="s">
        <v>13613</v>
      </c>
      <c r="P643">
        <v>0</v>
      </c>
      <c r="Q643">
        <v>0</v>
      </c>
      <c r="R643">
        <v>673.07042253521126</v>
      </c>
    </row>
    <row r="644" spans="1:18" x14ac:dyDescent="0.25">
      <c r="A644">
        <v>6</v>
      </c>
      <c r="B644">
        <v>6302</v>
      </c>
      <c r="C644" t="s">
        <v>1781</v>
      </c>
      <c r="D644" t="s">
        <v>1363</v>
      </c>
      <c r="E644">
        <v>4</v>
      </c>
      <c r="F644" t="s">
        <v>13810</v>
      </c>
      <c r="G644" s="88">
        <v>1</v>
      </c>
      <c r="H644" s="88" t="s">
        <v>8278</v>
      </c>
      <c r="I644">
        <v>1</v>
      </c>
      <c r="J644" t="s">
        <v>13801</v>
      </c>
      <c r="K644" t="s">
        <v>13811</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7</v>
      </c>
      <c r="F645" t="s">
        <v>13813</v>
      </c>
      <c r="G645" s="88">
        <v>2</v>
      </c>
      <c r="H645" s="88" t="s">
        <v>13770</v>
      </c>
      <c r="I645">
        <v>3</v>
      </c>
      <c r="J645" t="s">
        <v>13814</v>
      </c>
      <c r="K645" t="s">
        <v>13771</v>
      </c>
      <c r="L645">
        <v>270107</v>
      </c>
      <c r="M645" t="s">
        <v>13588</v>
      </c>
      <c r="N645">
        <v>270107005</v>
      </c>
      <c r="O645" t="s">
        <v>13608</v>
      </c>
      <c r="P645">
        <v>0</v>
      </c>
      <c r="Q645">
        <v>852.308021978022</v>
      </c>
      <c r="R645">
        <v>0</v>
      </c>
    </row>
    <row r="646" spans="1:18" x14ac:dyDescent="0.25">
      <c r="A646">
        <v>6</v>
      </c>
      <c r="B646">
        <v>6302</v>
      </c>
      <c r="C646" t="s">
        <v>1781</v>
      </c>
      <c r="D646" t="s">
        <v>1363</v>
      </c>
      <c r="E646">
        <v>7</v>
      </c>
      <c r="F646" t="s">
        <v>13813</v>
      </c>
      <c r="G646" s="88">
        <v>2</v>
      </c>
      <c r="H646" s="88" t="s">
        <v>13770</v>
      </c>
      <c r="I646">
        <v>3</v>
      </c>
      <c r="J646" t="s">
        <v>13814</v>
      </c>
      <c r="K646" t="s">
        <v>13815</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13800</v>
      </c>
      <c r="G647" s="88">
        <v>1</v>
      </c>
      <c r="H647" s="88" t="s">
        <v>8278</v>
      </c>
      <c r="I647">
        <v>1</v>
      </c>
      <c r="J647" t="s">
        <v>13801</v>
      </c>
      <c r="K647" t="s">
        <v>13802</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13800</v>
      </c>
      <c r="G648" s="88">
        <v>1</v>
      </c>
      <c r="H648" s="88" t="s">
        <v>8278</v>
      </c>
      <c r="I648">
        <v>1</v>
      </c>
      <c r="J648" t="s">
        <v>13801</v>
      </c>
      <c r="K648" t="s">
        <v>13803</v>
      </c>
      <c r="L648">
        <v>270107</v>
      </c>
      <c r="M648" t="s">
        <v>13588</v>
      </c>
      <c r="N648">
        <v>270107006</v>
      </c>
      <c r="O648" t="s">
        <v>13613</v>
      </c>
      <c r="P648">
        <v>0</v>
      </c>
      <c r="Q648">
        <v>0</v>
      </c>
      <c r="R648">
        <v>2148.2910519058405</v>
      </c>
    </row>
    <row r="649" spans="1:18" x14ac:dyDescent="0.25">
      <c r="A649">
        <v>6</v>
      </c>
      <c r="B649">
        <v>6303</v>
      </c>
      <c r="C649" t="s">
        <v>1781</v>
      </c>
      <c r="D649" t="s">
        <v>1366</v>
      </c>
      <c r="E649">
        <v>2</v>
      </c>
      <c r="F649" t="s">
        <v>13804</v>
      </c>
      <c r="G649" s="88">
        <v>2</v>
      </c>
      <c r="H649" s="88" t="s">
        <v>13770</v>
      </c>
      <c r="I649">
        <v>1</v>
      </c>
      <c r="J649" t="s">
        <v>13801</v>
      </c>
      <c r="K649" t="s">
        <v>13805</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2</v>
      </c>
      <c r="F650" t="s">
        <v>13804</v>
      </c>
      <c r="G650" s="88">
        <v>2</v>
      </c>
      <c r="H650" s="88" t="s">
        <v>13770</v>
      </c>
      <c r="I650">
        <v>1</v>
      </c>
      <c r="J650" t="s">
        <v>13801</v>
      </c>
      <c r="K650" t="s">
        <v>13806</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3</v>
      </c>
      <c r="F651" t="s">
        <v>13807</v>
      </c>
      <c r="G651" s="88">
        <v>1</v>
      </c>
      <c r="H651" s="88" t="s">
        <v>8278</v>
      </c>
      <c r="I651">
        <v>1</v>
      </c>
      <c r="J651" t="s">
        <v>13801</v>
      </c>
      <c r="K651" t="s">
        <v>13808</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3</v>
      </c>
      <c r="F652" t="s">
        <v>13807</v>
      </c>
      <c r="G652" s="88">
        <v>1</v>
      </c>
      <c r="H652" s="88" t="s">
        <v>8278</v>
      </c>
      <c r="I652">
        <v>1</v>
      </c>
      <c r="J652" t="s">
        <v>13801</v>
      </c>
      <c r="K652" t="s">
        <v>13809</v>
      </c>
      <c r="L652">
        <v>270107</v>
      </c>
      <c r="M652" t="s">
        <v>13588</v>
      </c>
      <c r="N652">
        <v>270107006</v>
      </c>
      <c r="O652" t="s">
        <v>13613</v>
      </c>
      <c r="P652">
        <v>0</v>
      </c>
      <c r="Q652">
        <v>0</v>
      </c>
      <c r="R652">
        <v>673.07042253521126</v>
      </c>
    </row>
    <row r="653" spans="1:18" x14ac:dyDescent="0.25">
      <c r="A653">
        <v>6</v>
      </c>
      <c r="B653">
        <v>6303</v>
      </c>
      <c r="C653" t="s">
        <v>1781</v>
      </c>
      <c r="D653" t="s">
        <v>1366</v>
      </c>
      <c r="E653">
        <v>4</v>
      </c>
      <c r="F653" t="s">
        <v>13810</v>
      </c>
      <c r="G653" s="88">
        <v>1</v>
      </c>
      <c r="H653" s="88" t="s">
        <v>8278</v>
      </c>
      <c r="I653">
        <v>1</v>
      </c>
      <c r="J653" t="s">
        <v>13801</v>
      </c>
      <c r="K653" t="s">
        <v>13811</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4</v>
      </c>
      <c r="F654" t="s">
        <v>13810</v>
      </c>
      <c r="G654" s="88">
        <v>1</v>
      </c>
      <c r="H654" s="88" t="s">
        <v>8278</v>
      </c>
      <c r="I654">
        <v>1</v>
      </c>
      <c r="J654" t="s">
        <v>13801</v>
      </c>
      <c r="K654" t="s">
        <v>13812</v>
      </c>
      <c r="L654">
        <v>270107</v>
      </c>
      <c r="M654" t="s">
        <v>13588</v>
      </c>
      <c r="N654">
        <v>270107006</v>
      </c>
      <c r="O654" t="s">
        <v>13613</v>
      </c>
      <c r="P654">
        <v>0</v>
      </c>
      <c r="Q654">
        <v>0</v>
      </c>
      <c r="R654">
        <v>1475.2206293706295</v>
      </c>
    </row>
    <row r="655" spans="1:18" x14ac:dyDescent="0.25">
      <c r="A655">
        <v>6</v>
      </c>
      <c r="B655">
        <v>6303</v>
      </c>
      <c r="C655" t="s">
        <v>1781</v>
      </c>
      <c r="D655" t="s">
        <v>1366</v>
      </c>
      <c r="E655">
        <v>7</v>
      </c>
      <c r="F655" t="s">
        <v>13813</v>
      </c>
      <c r="G655" s="88">
        <v>2</v>
      </c>
      <c r="H655" s="88" t="s">
        <v>13770</v>
      </c>
      <c r="I655">
        <v>3</v>
      </c>
      <c r="J655" t="s">
        <v>13814</v>
      </c>
      <c r="K655" t="s">
        <v>13771</v>
      </c>
      <c r="L655">
        <v>270107</v>
      </c>
      <c r="M655" t="s">
        <v>13588</v>
      </c>
      <c r="N655">
        <v>270107005</v>
      </c>
      <c r="O655" t="s">
        <v>13608</v>
      </c>
      <c r="P655">
        <v>0</v>
      </c>
      <c r="Q655">
        <v>3266.331365546218</v>
      </c>
      <c r="R655">
        <v>0</v>
      </c>
    </row>
    <row r="656" spans="1:18" x14ac:dyDescent="0.25">
      <c r="A656">
        <v>6</v>
      </c>
      <c r="B656">
        <v>6303</v>
      </c>
      <c r="C656" t="s">
        <v>1781</v>
      </c>
      <c r="D656" t="s">
        <v>1366</v>
      </c>
      <c r="E656">
        <v>7</v>
      </c>
      <c r="F656" t="s">
        <v>13813</v>
      </c>
      <c r="G656" s="88">
        <v>2</v>
      </c>
      <c r="H656" s="88" t="s">
        <v>13770</v>
      </c>
      <c r="I656">
        <v>3</v>
      </c>
      <c r="J656" t="s">
        <v>13814</v>
      </c>
      <c r="K656" t="s">
        <v>13815</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7</v>
      </c>
      <c r="F657" t="s">
        <v>13813</v>
      </c>
      <c r="G657" s="88">
        <v>2</v>
      </c>
      <c r="H657" s="88" t="s">
        <v>13770</v>
      </c>
      <c r="I657">
        <v>3</v>
      </c>
      <c r="J657" t="s">
        <v>13814</v>
      </c>
      <c r="K657" t="s">
        <v>13816</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13800</v>
      </c>
      <c r="G658" s="88">
        <v>1</v>
      </c>
      <c r="H658" s="88" t="s">
        <v>8278</v>
      </c>
      <c r="I658">
        <v>1</v>
      </c>
      <c r="J658" t="s">
        <v>13801</v>
      </c>
      <c r="K658" t="s">
        <v>13802</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2</v>
      </c>
      <c r="F659" t="s">
        <v>13804</v>
      </c>
      <c r="G659" s="88">
        <v>2</v>
      </c>
      <c r="H659" s="88" t="s">
        <v>13770</v>
      </c>
      <c r="I659">
        <v>1</v>
      </c>
      <c r="J659" t="s">
        <v>13801</v>
      </c>
      <c r="K659" t="s">
        <v>13805</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2</v>
      </c>
      <c r="F660" t="s">
        <v>13804</v>
      </c>
      <c r="G660" s="88">
        <v>2</v>
      </c>
      <c r="H660" s="88" t="s">
        <v>13770</v>
      </c>
      <c r="I660">
        <v>1</v>
      </c>
      <c r="J660" t="s">
        <v>13801</v>
      </c>
      <c r="K660" t="s">
        <v>13806</v>
      </c>
      <c r="L660">
        <v>270107</v>
      </c>
      <c r="M660" t="s">
        <v>13588</v>
      </c>
      <c r="N660">
        <v>270107006</v>
      </c>
      <c r="O660" t="s">
        <v>13613</v>
      </c>
      <c r="P660">
        <v>0</v>
      </c>
      <c r="Q660">
        <v>452.50943396226398</v>
      </c>
      <c r="R660">
        <v>0</v>
      </c>
    </row>
    <row r="661" spans="1:18" x14ac:dyDescent="0.25">
      <c r="A661">
        <v>6</v>
      </c>
      <c r="B661">
        <v>6305</v>
      </c>
      <c r="C661" t="s">
        <v>1781</v>
      </c>
      <c r="D661" t="s">
        <v>1372</v>
      </c>
      <c r="E661">
        <v>3</v>
      </c>
      <c r="F661" t="s">
        <v>13807</v>
      </c>
      <c r="G661" s="88">
        <v>1</v>
      </c>
      <c r="H661" s="88" t="s">
        <v>8278</v>
      </c>
      <c r="I661">
        <v>1</v>
      </c>
      <c r="J661" t="s">
        <v>13801</v>
      </c>
      <c r="K661" t="s">
        <v>13808</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4</v>
      </c>
      <c r="F662" t="s">
        <v>13810</v>
      </c>
      <c r="G662" s="88">
        <v>1</v>
      </c>
      <c r="H662" s="88" t="s">
        <v>8278</v>
      </c>
      <c r="I662">
        <v>1</v>
      </c>
      <c r="J662" t="s">
        <v>13801</v>
      </c>
      <c r="K662" t="s">
        <v>13811</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7</v>
      </c>
      <c r="F663" t="s">
        <v>13813</v>
      </c>
      <c r="G663" s="88">
        <v>2</v>
      </c>
      <c r="H663" s="88" t="s">
        <v>13770</v>
      </c>
      <c r="I663">
        <v>3</v>
      </c>
      <c r="J663" t="s">
        <v>13814</v>
      </c>
      <c r="K663" t="s">
        <v>13771</v>
      </c>
      <c r="L663">
        <v>270107</v>
      </c>
      <c r="M663" t="s">
        <v>13588</v>
      </c>
      <c r="N663">
        <v>270107005</v>
      </c>
      <c r="O663" t="s">
        <v>13608</v>
      </c>
      <c r="P663">
        <v>0</v>
      </c>
      <c r="Q663">
        <v>4844.9920987974283</v>
      </c>
      <c r="R663">
        <v>0</v>
      </c>
    </row>
    <row r="664" spans="1:18" x14ac:dyDescent="0.25">
      <c r="A664">
        <v>6</v>
      </c>
      <c r="B664">
        <v>6305</v>
      </c>
      <c r="C664" t="s">
        <v>1781</v>
      </c>
      <c r="D664" t="s">
        <v>1372</v>
      </c>
      <c r="E664">
        <v>7</v>
      </c>
      <c r="F664" t="s">
        <v>13813</v>
      </c>
      <c r="G664" s="88">
        <v>2</v>
      </c>
      <c r="H664" s="88" t="s">
        <v>13770</v>
      </c>
      <c r="I664">
        <v>3</v>
      </c>
      <c r="J664" t="s">
        <v>13814</v>
      </c>
      <c r="K664" t="s">
        <v>13815</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13800</v>
      </c>
      <c r="G665" s="88">
        <v>1</v>
      </c>
      <c r="H665" s="88" t="s">
        <v>8278</v>
      </c>
      <c r="I665">
        <v>1</v>
      </c>
      <c r="J665" t="s">
        <v>13801</v>
      </c>
      <c r="K665" t="s">
        <v>13802</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13800</v>
      </c>
      <c r="G666" s="88">
        <v>1</v>
      </c>
      <c r="H666" s="88" t="s">
        <v>8278</v>
      </c>
      <c r="I666">
        <v>1</v>
      </c>
      <c r="J666" t="s">
        <v>13801</v>
      </c>
      <c r="K666" t="s">
        <v>13803</v>
      </c>
      <c r="L666">
        <v>270107</v>
      </c>
      <c r="M666" t="s">
        <v>13588</v>
      </c>
      <c r="N666">
        <v>270107006</v>
      </c>
      <c r="O666" t="s">
        <v>13613</v>
      </c>
      <c r="P666">
        <v>0</v>
      </c>
      <c r="Q666">
        <v>452.50943396226398</v>
      </c>
      <c r="R666">
        <v>0</v>
      </c>
    </row>
    <row r="667" spans="1:18" x14ac:dyDescent="0.25">
      <c r="A667">
        <v>6</v>
      </c>
      <c r="B667">
        <v>6306</v>
      </c>
      <c r="C667" t="s">
        <v>1781</v>
      </c>
      <c r="D667" t="s">
        <v>1375</v>
      </c>
      <c r="E667">
        <v>2</v>
      </c>
      <c r="F667" t="s">
        <v>13804</v>
      </c>
      <c r="G667" s="88">
        <v>2</v>
      </c>
      <c r="H667" s="88" t="s">
        <v>13770</v>
      </c>
      <c r="I667">
        <v>1</v>
      </c>
      <c r="J667" t="s">
        <v>13801</v>
      </c>
      <c r="K667" t="s">
        <v>13805</v>
      </c>
      <c r="L667">
        <v>270107</v>
      </c>
      <c r="M667" t="s">
        <v>13588</v>
      </c>
      <c r="N667">
        <v>270107006</v>
      </c>
      <c r="O667" t="s">
        <v>13613</v>
      </c>
      <c r="P667">
        <v>0</v>
      </c>
      <c r="Q667">
        <v>1840.4800221975579</v>
      </c>
      <c r="R667">
        <v>0</v>
      </c>
    </row>
    <row r="668" spans="1:18" x14ac:dyDescent="0.25">
      <c r="A668">
        <v>6</v>
      </c>
      <c r="B668">
        <v>6306</v>
      </c>
      <c r="C668" t="s">
        <v>1781</v>
      </c>
      <c r="D668" t="s">
        <v>1375</v>
      </c>
      <c r="E668">
        <v>2</v>
      </c>
      <c r="F668" t="s">
        <v>13804</v>
      </c>
      <c r="G668" s="88">
        <v>2</v>
      </c>
      <c r="H668" s="88" t="s">
        <v>13770</v>
      </c>
      <c r="I668">
        <v>1</v>
      </c>
      <c r="J668" t="s">
        <v>13801</v>
      </c>
      <c r="K668" t="s">
        <v>13806</v>
      </c>
      <c r="L668">
        <v>270107</v>
      </c>
      <c r="M668" t="s">
        <v>13588</v>
      </c>
      <c r="N668">
        <v>270107006</v>
      </c>
      <c r="O668" t="s">
        <v>13613</v>
      </c>
      <c r="P668">
        <v>0</v>
      </c>
      <c r="Q668">
        <v>452.50943396226398</v>
      </c>
      <c r="R668">
        <v>0</v>
      </c>
    </row>
    <row r="669" spans="1:18" x14ac:dyDescent="0.25">
      <c r="A669">
        <v>6</v>
      </c>
      <c r="B669">
        <v>6306</v>
      </c>
      <c r="C669" t="s">
        <v>1781</v>
      </c>
      <c r="D669" t="s">
        <v>1375</v>
      </c>
      <c r="E669">
        <v>3</v>
      </c>
      <c r="F669" t="s">
        <v>13807</v>
      </c>
      <c r="G669" s="88">
        <v>1</v>
      </c>
      <c r="H669" s="88" t="s">
        <v>8278</v>
      </c>
      <c r="I669">
        <v>1</v>
      </c>
      <c r="J669" t="s">
        <v>13801</v>
      </c>
      <c r="K669" t="s">
        <v>13808</v>
      </c>
      <c r="L669">
        <v>270107</v>
      </c>
      <c r="M669" t="s">
        <v>13588</v>
      </c>
      <c r="N669">
        <v>270107006</v>
      </c>
      <c r="O669" t="s">
        <v>13613</v>
      </c>
      <c r="P669">
        <v>0</v>
      </c>
      <c r="Q669">
        <v>2292.9894561598217</v>
      </c>
      <c r="R669">
        <v>0</v>
      </c>
    </row>
    <row r="670" spans="1:18" x14ac:dyDescent="0.25">
      <c r="A670">
        <v>6</v>
      </c>
      <c r="B670">
        <v>6306</v>
      </c>
      <c r="C670" t="s">
        <v>1781</v>
      </c>
      <c r="D670" t="s">
        <v>1375</v>
      </c>
      <c r="E670">
        <v>4</v>
      </c>
      <c r="F670" t="s">
        <v>13810</v>
      </c>
      <c r="G670" s="88">
        <v>1</v>
      </c>
      <c r="H670" s="88" t="s">
        <v>8278</v>
      </c>
      <c r="I670">
        <v>1</v>
      </c>
      <c r="J670" t="s">
        <v>13801</v>
      </c>
      <c r="K670" t="s">
        <v>13811</v>
      </c>
      <c r="L670">
        <v>270107</v>
      </c>
      <c r="M670" t="s">
        <v>13588</v>
      </c>
      <c r="N670">
        <v>270107006</v>
      </c>
      <c r="O670" t="s">
        <v>13613</v>
      </c>
      <c r="P670">
        <v>0</v>
      </c>
      <c r="Q670">
        <v>1840.4800221975579</v>
      </c>
      <c r="R670">
        <v>0</v>
      </c>
    </row>
    <row r="671" spans="1:18" x14ac:dyDescent="0.25">
      <c r="A671">
        <v>6</v>
      </c>
      <c r="B671">
        <v>6306</v>
      </c>
      <c r="C671" t="s">
        <v>1781</v>
      </c>
      <c r="D671" t="s">
        <v>1375</v>
      </c>
      <c r="E671">
        <v>4</v>
      </c>
      <c r="F671" t="s">
        <v>13810</v>
      </c>
      <c r="G671" s="88">
        <v>1</v>
      </c>
      <c r="H671" s="88" t="s">
        <v>8278</v>
      </c>
      <c r="I671">
        <v>1</v>
      </c>
      <c r="J671" t="s">
        <v>13801</v>
      </c>
      <c r="K671" t="s">
        <v>13812</v>
      </c>
      <c r="L671">
        <v>270107</v>
      </c>
      <c r="M671" t="s">
        <v>13588</v>
      </c>
      <c r="N671">
        <v>270107006</v>
      </c>
      <c r="O671" t="s">
        <v>13613</v>
      </c>
      <c r="P671">
        <v>0</v>
      </c>
      <c r="Q671">
        <v>452.50943396226398</v>
      </c>
      <c r="R671">
        <v>0</v>
      </c>
    </row>
    <row r="672" spans="1:18" x14ac:dyDescent="0.25">
      <c r="A672">
        <v>6</v>
      </c>
      <c r="B672">
        <v>6306</v>
      </c>
      <c r="C672" t="s">
        <v>1781</v>
      </c>
      <c r="D672" t="s">
        <v>1375</v>
      </c>
      <c r="E672">
        <v>7</v>
      </c>
      <c r="F672" t="s">
        <v>13813</v>
      </c>
      <c r="G672" s="88">
        <v>2</v>
      </c>
      <c r="H672" s="88" t="s">
        <v>13770</v>
      </c>
      <c r="I672">
        <v>3</v>
      </c>
      <c r="J672" t="s">
        <v>13814</v>
      </c>
      <c r="K672" t="s">
        <v>13815</v>
      </c>
      <c r="L672">
        <v>270107</v>
      </c>
      <c r="M672" t="s">
        <v>13588</v>
      </c>
      <c r="N672">
        <v>270107005</v>
      </c>
      <c r="O672" t="s">
        <v>13608</v>
      </c>
      <c r="P672">
        <v>0</v>
      </c>
      <c r="Q672">
        <v>1840.4800221975579</v>
      </c>
      <c r="R672">
        <v>0</v>
      </c>
    </row>
    <row r="673" spans="1:18" x14ac:dyDescent="0.25">
      <c r="A673">
        <v>6</v>
      </c>
      <c r="B673">
        <v>6306</v>
      </c>
      <c r="C673" t="s">
        <v>1781</v>
      </c>
      <c r="D673" t="s">
        <v>1375</v>
      </c>
      <c r="E673">
        <v>7</v>
      </c>
      <c r="F673" t="s">
        <v>13813</v>
      </c>
      <c r="G673" s="88">
        <v>2</v>
      </c>
      <c r="H673" s="88" t="s">
        <v>13770</v>
      </c>
      <c r="I673">
        <v>3</v>
      </c>
      <c r="J673" t="s">
        <v>13814</v>
      </c>
      <c r="K673" t="s">
        <v>13816</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13800</v>
      </c>
      <c r="G674" s="88">
        <v>1</v>
      </c>
      <c r="H674" s="88" t="s">
        <v>8278</v>
      </c>
      <c r="I674">
        <v>1</v>
      </c>
      <c r="J674" t="s">
        <v>13801</v>
      </c>
      <c r="K674" t="s">
        <v>13802</v>
      </c>
      <c r="L674">
        <v>270107</v>
      </c>
      <c r="M674" t="s">
        <v>13588</v>
      </c>
      <c r="N674">
        <v>270107006</v>
      </c>
      <c r="O674" t="s">
        <v>13613</v>
      </c>
      <c r="P674">
        <v>0</v>
      </c>
      <c r="Q674">
        <v>0</v>
      </c>
      <c r="R674">
        <v>2764.4675213675214</v>
      </c>
    </row>
    <row r="675" spans="1:18" x14ac:dyDescent="0.25">
      <c r="A675">
        <v>6</v>
      </c>
      <c r="B675">
        <v>6308</v>
      </c>
      <c r="C675" t="s">
        <v>1781</v>
      </c>
      <c r="D675" t="s">
        <v>1381</v>
      </c>
      <c r="E675">
        <v>2</v>
      </c>
      <c r="F675" t="s">
        <v>13804</v>
      </c>
      <c r="G675" s="88">
        <v>2</v>
      </c>
      <c r="H675" s="88" t="s">
        <v>13770</v>
      </c>
      <c r="I675">
        <v>1</v>
      </c>
      <c r="J675" t="s">
        <v>13801</v>
      </c>
      <c r="K675" t="s">
        <v>13805</v>
      </c>
      <c r="L675">
        <v>270107</v>
      </c>
      <c r="M675" t="s">
        <v>13588</v>
      </c>
      <c r="N675">
        <v>270107006</v>
      </c>
      <c r="O675" t="s">
        <v>13613</v>
      </c>
      <c r="P675">
        <v>0</v>
      </c>
      <c r="Q675">
        <v>0</v>
      </c>
      <c r="R675">
        <v>2764.4675213675214</v>
      </c>
    </row>
    <row r="676" spans="1:18" x14ac:dyDescent="0.25">
      <c r="A676">
        <v>6</v>
      </c>
      <c r="B676">
        <v>6308</v>
      </c>
      <c r="C676" t="s">
        <v>1781</v>
      </c>
      <c r="D676" t="s">
        <v>1381</v>
      </c>
      <c r="E676">
        <v>3</v>
      </c>
      <c r="F676" t="s">
        <v>13807</v>
      </c>
      <c r="G676" s="88">
        <v>1</v>
      </c>
      <c r="H676" s="88" t="s">
        <v>8278</v>
      </c>
      <c r="I676">
        <v>1</v>
      </c>
      <c r="J676" t="s">
        <v>13801</v>
      </c>
      <c r="K676" t="s">
        <v>13808</v>
      </c>
      <c r="L676">
        <v>270107</v>
      </c>
      <c r="M676" t="s">
        <v>13588</v>
      </c>
      <c r="N676">
        <v>270107006</v>
      </c>
      <c r="O676" t="s">
        <v>13613</v>
      </c>
      <c r="P676">
        <v>0</v>
      </c>
      <c r="Q676">
        <v>0</v>
      </c>
      <c r="R676">
        <v>2764.4675213675214</v>
      </c>
    </row>
    <row r="677" spans="1:18" x14ac:dyDescent="0.25">
      <c r="A677">
        <v>6</v>
      </c>
      <c r="B677">
        <v>6308</v>
      </c>
      <c r="C677" t="s">
        <v>1781</v>
      </c>
      <c r="D677" t="s">
        <v>1381</v>
      </c>
      <c r="E677">
        <v>4</v>
      </c>
      <c r="F677" t="s">
        <v>13810</v>
      </c>
      <c r="G677" s="88">
        <v>1</v>
      </c>
      <c r="H677" s="88" t="s">
        <v>8278</v>
      </c>
      <c r="I677">
        <v>1</v>
      </c>
      <c r="J677" t="s">
        <v>13801</v>
      </c>
      <c r="K677" t="s">
        <v>13811</v>
      </c>
      <c r="L677">
        <v>270107</v>
      </c>
      <c r="M677" t="s">
        <v>13588</v>
      </c>
      <c r="N677">
        <v>270107006</v>
      </c>
      <c r="O677" t="s">
        <v>13613</v>
      </c>
      <c r="P677">
        <v>0</v>
      </c>
      <c r="Q677">
        <v>0</v>
      </c>
      <c r="R677">
        <v>2764.4675213675214</v>
      </c>
    </row>
    <row r="678" spans="1:18" x14ac:dyDescent="0.25">
      <c r="A678">
        <v>6</v>
      </c>
      <c r="B678">
        <v>6308</v>
      </c>
      <c r="C678" t="s">
        <v>1781</v>
      </c>
      <c r="D678" t="s">
        <v>1381</v>
      </c>
      <c r="E678">
        <v>7</v>
      </c>
      <c r="F678" t="s">
        <v>13813</v>
      </c>
      <c r="G678" s="88">
        <v>2</v>
      </c>
      <c r="H678" s="88" t="s">
        <v>13770</v>
      </c>
      <c r="I678">
        <v>3</v>
      </c>
      <c r="J678" t="s">
        <v>13814</v>
      </c>
      <c r="K678" t="s">
        <v>13815</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13800</v>
      </c>
      <c r="G679" s="88">
        <v>1</v>
      </c>
      <c r="H679" s="88" t="s">
        <v>8278</v>
      </c>
      <c r="I679">
        <v>1</v>
      </c>
      <c r="J679" t="s">
        <v>13801</v>
      </c>
      <c r="K679" t="s">
        <v>13802</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2</v>
      </c>
      <c r="F680" t="s">
        <v>13804</v>
      </c>
      <c r="G680" s="88">
        <v>2</v>
      </c>
      <c r="H680" s="88" t="s">
        <v>13770</v>
      </c>
      <c r="I680">
        <v>1</v>
      </c>
      <c r="J680" t="s">
        <v>13801</v>
      </c>
      <c r="K680" t="s">
        <v>13805</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2</v>
      </c>
      <c r="F681" t="s">
        <v>13804</v>
      </c>
      <c r="G681" s="88">
        <v>2</v>
      </c>
      <c r="H681" s="88" t="s">
        <v>13770</v>
      </c>
      <c r="I681">
        <v>1</v>
      </c>
      <c r="J681" t="s">
        <v>13801</v>
      </c>
      <c r="K681" t="s">
        <v>13806</v>
      </c>
      <c r="L681">
        <v>270107</v>
      </c>
      <c r="M681" t="s">
        <v>13588</v>
      </c>
      <c r="N681">
        <v>270107006</v>
      </c>
      <c r="O681" t="s">
        <v>13613</v>
      </c>
      <c r="P681">
        <v>0</v>
      </c>
      <c r="Q681">
        <v>0</v>
      </c>
      <c r="R681">
        <v>1006.7029914529915</v>
      </c>
    </row>
    <row r="682" spans="1:18" x14ac:dyDescent="0.25">
      <c r="A682">
        <v>6</v>
      </c>
      <c r="B682">
        <v>6310</v>
      </c>
      <c r="C682" t="s">
        <v>1781</v>
      </c>
      <c r="D682" t="s">
        <v>1387</v>
      </c>
      <c r="E682">
        <v>3</v>
      </c>
      <c r="F682" t="s">
        <v>13807</v>
      </c>
      <c r="G682" s="88">
        <v>1</v>
      </c>
      <c r="H682" s="88" t="s">
        <v>8278</v>
      </c>
      <c r="I682">
        <v>1</v>
      </c>
      <c r="J682" t="s">
        <v>13801</v>
      </c>
      <c r="K682" t="s">
        <v>13808</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4</v>
      </c>
      <c r="F683" t="s">
        <v>13810</v>
      </c>
      <c r="G683" s="88">
        <v>1</v>
      </c>
      <c r="H683" s="88" t="s">
        <v>8278</v>
      </c>
      <c r="I683">
        <v>1</v>
      </c>
      <c r="J683" t="s">
        <v>13801</v>
      </c>
      <c r="K683" t="s">
        <v>13811</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7</v>
      </c>
      <c r="F684" t="s">
        <v>13813</v>
      </c>
      <c r="G684" s="88">
        <v>2</v>
      </c>
      <c r="H684" s="88" t="s">
        <v>13770</v>
      </c>
      <c r="I684">
        <v>3</v>
      </c>
      <c r="J684" t="s">
        <v>13814</v>
      </c>
      <c r="K684" t="s">
        <v>13771</v>
      </c>
      <c r="L684">
        <v>270107</v>
      </c>
      <c r="M684" t="s">
        <v>13588</v>
      </c>
      <c r="N684">
        <v>270107005</v>
      </c>
      <c r="O684" t="s">
        <v>13608</v>
      </c>
      <c r="P684">
        <v>0</v>
      </c>
      <c r="Q684">
        <v>1968.3341620421747</v>
      </c>
      <c r="R684">
        <v>0</v>
      </c>
    </row>
    <row r="685" spans="1:18" x14ac:dyDescent="0.25">
      <c r="A685">
        <v>6</v>
      </c>
      <c r="B685">
        <v>6310</v>
      </c>
      <c r="C685" t="s">
        <v>1781</v>
      </c>
      <c r="D685" t="s">
        <v>1387</v>
      </c>
      <c r="E685">
        <v>7</v>
      </c>
      <c r="F685" t="s">
        <v>13813</v>
      </c>
      <c r="G685" s="88">
        <v>2</v>
      </c>
      <c r="H685" s="88" t="s">
        <v>13770</v>
      </c>
      <c r="I685">
        <v>3</v>
      </c>
      <c r="J685" t="s">
        <v>13814</v>
      </c>
      <c r="K685" t="s">
        <v>13815</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7</v>
      </c>
      <c r="F686" t="s">
        <v>13813</v>
      </c>
      <c r="G686" s="88">
        <v>2</v>
      </c>
      <c r="H686" s="88" t="s">
        <v>13770</v>
      </c>
      <c r="I686">
        <v>3</v>
      </c>
      <c r="J686" t="s">
        <v>13814</v>
      </c>
      <c r="K686" t="s">
        <v>13816</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13800</v>
      </c>
      <c r="G687" s="88">
        <v>1</v>
      </c>
      <c r="H687" s="88" t="s">
        <v>8278</v>
      </c>
      <c r="I687">
        <v>1</v>
      </c>
      <c r="J687" t="s">
        <v>13801</v>
      </c>
      <c r="K687" t="s">
        <v>13802</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13800</v>
      </c>
      <c r="G688" s="88">
        <v>1</v>
      </c>
      <c r="H688" s="88" t="s">
        <v>8278</v>
      </c>
      <c r="I688">
        <v>1</v>
      </c>
      <c r="J688" t="s">
        <v>13801</v>
      </c>
      <c r="K688" t="s">
        <v>13803</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2</v>
      </c>
      <c r="F689" t="s">
        <v>13804</v>
      </c>
      <c r="G689" s="88">
        <v>2</v>
      </c>
      <c r="H689" s="88" t="s">
        <v>13770</v>
      </c>
      <c r="I689">
        <v>1</v>
      </c>
      <c r="J689" t="s">
        <v>13801</v>
      </c>
      <c r="K689" t="s">
        <v>13805</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2</v>
      </c>
      <c r="F690" t="s">
        <v>13804</v>
      </c>
      <c r="G690" s="88">
        <v>2</v>
      </c>
      <c r="H690" s="88" t="s">
        <v>13770</v>
      </c>
      <c r="I690">
        <v>1</v>
      </c>
      <c r="J690" t="s">
        <v>13801</v>
      </c>
      <c r="K690" t="s">
        <v>13806</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3</v>
      </c>
      <c r="F691" t="s">
        <v>13807</v>
      </c>
      <c r="G691" s="88">
        <v>1</v>
      </c>
      <c r="H691" s="88" t="s">
        <v>8278</v>
      </c>
      <c r="I691">
        <v>1</v>
      </c>
      <c r="J691" t="s">
        <v>13801</v>
      </c>
      <c r="K691" t="s">
        <v>13808</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3</v>
      </c>
      <c r="F692" t="s">
        <v>13807</v>
      </c>
      <c r="G692" s="88">
        <v>1</v>
      </c>
      <c r="H692" s="88" t="s">
        <v>8278</v>
      </c>
      <c r="I692">
        <v>1</v>
      </c>
      <c r="J692" t="s">
        <v>13801</v>
      </c>
      <c r="K692" t="s">
        <v>13809</v>
      </c>
      <c r="L692">
        <v>270107</v>
      </c>
      <c r="M692" t="s">
        <v>13588</v>
      </c>
      <c r="N692">
        <v>270107006</v>
      </c>
      <c r="O692" t="s">
        <v>13613</v>
      </c>
      <c r="P692">
        <v>1176</v>
      </c>
      <c r="Q692">
        <v>805.47916666666697</v>
      </c>
      <c r="R692">
        <v>0</v>
      </c>
    </row>
    <row r="693" spans="1:18" x14ac:dyDescent="0.25">
      <c r="A693">
        <v>7</v>
      </c>
      <c r="B693">
        <v>7101</v>
      </c>
      <c r="C693" t="s">
        <v>786</v>
      </c>
      <c r="D693" t="s">
        <v>1390</v>
      </c>
      <c r="E693">
        <v>4</v>
      </c>
      <c r="F693" t="s">
        <v>13810</v>
      </c>
      <c r="G693" s="88">
        <v>1</v>
      </c>
      <c r="H693" s="88" t="s">
        <v>8278</v>
      </c>
      <c r="I693">
        <v>1</v>
      </c>
      <c r="J693" t="s">
        <v>13801</v>
      </c>
      <c r="K693" t="s">
        <v>13811</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4</v>
      </c>
      <c r="F694" t="s">
        <v>13810</v>
      </c>
      <c r="G694" s="88">
        <v>1</v>
      </c>
      <c r="H694" s="88" t="s">
        <v>8278</v>
      </c>
      <c r="I694">
        <v>1</v>
      </c>
      <c r="J694" t="s">
        <v>13801</v>
      </c>
      <c r="K694" t="s">
        <v>13812</v>
      </c>
      <c r="L694">
        <v>270107</v>
      </c>
      <c r="M694" t="s">
        <v>13588</v>
      </c>
      <c r="N694">
        <v>270107006</v>
      </c>
      <c r="O694" t="s">
        <v>13613</v>
      </c>
      <c r="P694">
        <v>1646</v>
      </c>
      <c r="Q694">
        <v>0</v>
      </c>
      <c r="R694">
        <v>1782.8004027746701</v>
      </c>
    </row>
    <row r="695" spans="1:18" x14ac:dyDescent="0.25">
      <c r="A695">
        <v>7</v>
      </c>
      <c r="B695">
        <v>7101</v>
      </c>
      <c r="C695" t="s">
        <v>786</v>
      </c>
      <c r="D695" t="s">
        <v>1390</v>
      </c>
      <c r="E695">
        <v>7</v>
      </c>
      <c r="F695" t="s">
        <v>13813</v>
      </c>
      <c r="G695" s="88">
        <v>2</v>
      </c>
      <c r="H695" s="88" t="s">
        <v>13770</v>
      </c>
      <c r="I695">
        <v>3</v>
      </c>
      <c r="J695" t="s">
        <v>13814</v>
      </c>
      <c r="K695" t="s">
        <v>13771</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7</v>
      </c>
      <c r="F696" t="s">
        <v>13813</v>
      </c>
      <c r="G696" s="88">
        <v>2</v>
      </c>
      <c r="H696" s="88" t="s">
        <v>13770</v>
      </c>
      <c r="I696">
        <v>3</v>
      </c>
      <c r="J696" t="s">
        <v>13814</v>
      </c>
      <c r="K696" t="s">
        <v>13815</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7</v>
      </c>
      <c r="F697" t="s">
        <v>13813</v>
      </c>
      <c r="G697" s="88">
        <v>2</v>
      </c>
      <c r="H697" s="88" t="s">
        <v>13770</v>
      </c>
      <c r="I697">
        <v>3</v>
      </c>
      <c r="J697" t="s">
        <v>13814</v>
      </c>
      <c r="K697" t="s">
        <v>13816</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13800</v>
      </c>
      <c r="G698" s="88">
        <v>1</v>
      </c>
      <c r="H698" s="88" t="s">
        <v>8278</v>
      </c>
      <c r="I698">
        <v>1</v>
      </c>
      <c r="J698" t="s">
        <v>13801</v>
      </c>
      <c r="K698" t="s">
        <v>13802</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13800</v>
      </c>
      <c r="G699" s="88">
        <v>1</v>
      </c>
      <c r="H699" s="88" t="s">
        <v>8278</v>
      </c>
      <c r="I699">
        <v>1</v>
      </c>
      <c r="J699" t="s">
        <v>13801</v>
      </c>
      <c r="K699" t="s">
        <v>13771</v>
      </c>
      <c r="L699">
        <v>270107</v>
      </c>
      <c r="M699" t="s">
        <v>13588</v>
      </c>
      <c r="N699">
        <v>270107006</v>
      </c>
      <c r="O699" t="s">
        <v>13613</v>
      </c>
      <c r="P699">
        <v>804</v>
      </c>
      <c r="Q699">
        <v>0</v>
      </c>
      <c r="R699">
        <v>0</v>
      </c>
    </row>
    <row r="700" spans="1:18" x14ac:dyDescent="0.25">
      <c r="A700">
        <v>7</v>
      </c>
      <c r="B700">
        <v>7102</v>
      </c>
      <c r="C700" t="s">
        <v>786</v>
      </c>
      <c r="D700" t="s">
        <v>1393</v>
      </c>
      <c r="E700">
        <v>2</v>
      </c>
      <c r="F700" t="s">
        <v>13804</v>
      </c>
      <c r="G700" s="88">
        <v>2</v>
      </c>
      <c r="H700" s="88" t="s">
        <v>13770</v>
      </c>
      <c r="I700">
        <v>1</v>
      </c>
      <c r="J700" t="s">
        <v>13801</v>
      </c>
      <c r="K700" t="s">
        <v>13805</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2</v>
      </c>
      <c r="F701" t="s">
        <v>13804</v>
      </c>
      <c r="G701" s="88">
        <v>2</v>
      </c>
      <c r="H701" s="88" t="s">
        <v>13770</v>
      </c>
      <c r="I701">
        <v>1</v>
      </c>
      <c r="J701" t="s">
        <v>13801</v>
      </c>
      <c r="K701" t="s">
        <v>13806</v>
      </c>
      <c r="L701">
        <v>270107</v>
      </c>
      <c r="M701" t="s">
        <v>13588</v>
      </c>
      <c r="N701">
        <v>270107006</v>
      </c>
      <c r="O701" t="s">
        <v>13613</v>
      </c>
      <c r="P701">
        <v>0</v>
      </c>
      <c r="Q701">
        <v>735.1</v>
      </c>
      <c r="R701">
        <v>889.37313432835822</v>
      </c>
    </row>
    <row r="702" spans="1:18" x14ac:dyDescent="0.25">
      <c r="A702">
        <v>7</v>
      </c>
      <c r="B702">
        <v>7102</v>
      </c>
      <c r="C702" t="s">
        <v>786</v>
      </c>
      <c r="D702" t="s">
        <v>1393</v>
      </c>
      <c r="E702">
        <v>3</v>
      </c>
      <c r="F702" t="s">
        <v>13807</v>
      </c>
      <c r="G702" s="88">
        <v>1</v>
      </c>
      <c r="H702" s="88" t="s">
        <v>8278</v>
      </c>
      <c r="I702">
        <v>1</v>
      </c>
      <c r="J702" t="s">
        <v>13801</v>
      </c>
      <c r="K702" t="s">
        <v>13808</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3</v>
      </c>
      <c r="F703" t="s">
        <v>13807</v>
      </c>
      <c r="G703" s="88">
        <v>1</v>
      </c>
      <c r="H703" s="88" t="s">
        <v>8278</v>
      </c>
      <c r="I703">
        <v>1</v>
      </c>
      <c r="J703" t="s">
        <v>13801</v>
      </c>
      <c r="K703" t="s">
        <v>13771</v>
      </c>
      <c r="L703">
        <v>270107</v>
      </c>
      <c r="M703" t="s">
        <v>13588</v>
      </c>
      <c r="N703">
        <v>270107006</v>
      </c>
      <c r="O703" t="s">
        <v>13613</v>
      </c>
      <c r="P703">
        <v>804</v>
      </c>
      <c r="Q703">
        <v>0</v>
      </c>
      <c r="R703">
        <v>0</v>
      </c>
    </row>
    <row r="704" spans="1:18" x14ac:dyDescent="0.25">
      <c r="A704">
        <v>7</v>
      </c>
      <c r="B704">
        <v>7102</v>
      </c>
      <c r="C704" t="s">
        <v>786</v>
      </c>
      <c r="D704" t="s">
        <v>1393</v>
      </c>
      <c r="E704">
        <v>4</v>
      </c>
      <c r="F704" t="s">
        <v>13810</v>
      </c>
      <c r="G704" s="88">
        <v>1</v>
      </c>
      <c r="H704" s="88" t="s">
        <v>8278</v>
      </c>
      <c r="I704">
        <v>1</v>
      </c>
      <c r="J704" t="s">
        <v>13801</v>
      </c>
      <c r="K704" t="s">
        <v>13811</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4</v>
      </c>
      <c r="F705" t="s">
        <v>13810</v>
      </c>
      <c r="G705" s="88">
        <v>1</v>
      </c>
      <c r="H705" s="88" t="s">
        <v>8278</v>
      </c>
      <c r="I705">
        <v>1</v>
      </c>
      <c r="J705" t="s">
        <v>13801</v>
      </c>
      <c r="K705" t="s">
        <v>13771</v>
      </c>
      <c r="L705">
        <v>270107</v>
      </c>
      <c r="M705" t="s">
        <v>13588</v>
      </c>
      <c r="N705">
        <v>270107006</v>
      </c>
      <c r="O705" t="s">
        <v>13613</v>
      </c>
      <c r="P705">
        <v>804</v>
      </c>
      <c r="Q705">
        <v>0</v>
      </c>
      <c r="R705">
        <v>0</v>
      </c>
    </row>
    <row r="706" spans="1:18" x14ac:dyDescent="0.25">
      <c r="A706">
        <v>7</v>
      </c>
      <c r="B706">
        <v>7102</v>
      </c>
      <c r="C706" t="s">
        <v>786</v>
      </c>
      <c r="D706" t="s">
        <v>1393</v>
      </c>
      <c r="E706">
        <v>7</v>
      </c>
      <c r="F706" t="s">
        <v>13813</v>
      </c>
      <c r="G706" s="88">
        <v>2</v>
      </c>
      <c r="H706" s="88" t="s">
        <v>13770</v>
      </c>
      <c r="I706">
        <v>3</v>
      </c>
      <c r="J706" t="s">
        <v>13814</v>
      </c>
      <c r="K706" t="s">
        <v>13771</v>
      </c>
      <c r="L706">
        <v>270107</v>
      </c>
      <c r="M706" t="s">
        <v>13588</v>
      </c>
      <c r="N706">
        <v>270107005</v>
      </c>
      <c r="O706" t="s">
        <v>13608</v>
      </c>
      <c r="P706">
        <v>1417</v>
      </c>
      <c r="Q706">
        <v>7244.0869937694733</v>
      </c>
      <c r="R706">
        <v>0</v>
      </c>
    </row>
    <row r="707" spans="1:18" x14ac:dyDescent="0.25">
      <c r="A707">
        <v>7</v>
      </c>
      <c r="B707">
        <v>7102</v>
      </c>
      <c r="C707" t="s">
        <v>786</v>
      </c>
      <c r="D707" t="s">
        <v>1393</v>
      </c>
      <c r="E707">
        <v>7</v>
      </c>
      <c r="F707" t="s">
        <v>13813</v>
      </c>
      <c r="G707" s="88">
        <v>2</v>
      </c>
      <c r="H707" s="88" t="s">
        <v>13770</v>
      </c>
      <c r="I707">
        <v>3</v>
      </c>
      <c r="J707" t="s">
        <v>13814</v>
      </c>
      <c r="K707" t="s">
        <v>13815</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7</v>
      </c>
      <c r="F708" t="s">
        <v>13813</v>
      </c>
      <c r="G708" s="88">
        <v>2</v>
      </c>
      <c r="H708" s="88" t="s">
        <v>13770</v>
      </c>
      <c r="I708">
        <v>3</v>
      </c>
      <c r="J708" t="s">
        <v>13814</v>
      </c>
      <c r="K708" t="s">
        <v>13816</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13800</v>
      </c>
      <c r="G709" s="88">
        <v>1</v>
      </c>
      <c r="H709" s="88" t="s">
        <v>8278</v>
      </c>
      <c r="I709">
        <v>1</v>
      </c>
      <c r="J709" t="s">
        <v>13801</v>
      </c>
      <c r="K709" t="s">
        <v>13802</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13800</v>
      </c>
      <c r="G710" s="88">
        <v>1</v>
      </c>
      <c r="H710" s="88" t="s">
        <v>8278</v>
      </c>
      <c r="I710">
        <v>1</v>
      </c>
      <c r="J710" t="s">
        <v>13801</v>
      </c>
      <c r="K710" t="s">
        <v>13803</v>
      </c>
      <c r="L710">
        <v>270107</v>
      </c>
      <c r="M710" t="s">
        <v>13588</v>
      </c>
      <c r="N710">
        <v>270107006</v>
      </c>
      <c r="O710" t="s">
        <v>13613</v>
      </c>
      <c r="P710">
        <v>0</v>
      </c>
      <c r="Q710">
        <v>1331.1350806451619</v>
      </c>
      <c r="R710">
        <v>1008.268292682927</v>
      </c>
    </row>
    <row r="711" spans="1:18" x14ac:dyDescent="0.25">
      <c r="A711">
        <v>7</v>
      </c>
      <c r="B711">
        <v>7105</v>
      </c>
      <c r="C711" t="s">
        <v>786</v>
      </c>
      <c r="D711" t="s">
        <v>786</v>
      </c>
      <c r="E711">
        <v>2</v>
      </c>
      <c r="F711" t="s">
        <v>13804</v>
      </c>
      <c r="G711" s="88">
        <v>2</v>
      </c>
      <c r="H711" s="88" t="s">
        <v>13770</v>
      </c>
      <c r="I711">
        <v>1</v>
      </c>
      <c r="J711" t="s">
        <v>13801</v>
      </c>
      <c r="K711" t="s">
        <v>13805</v>
      </c>
      <c r="L711">
        <v>270107</v>
      </c>
      <c r="M711" t="s">
        <v>13588</v>
      </c>
      <c r="N711">
        <v>270107006</v>
      </c>
      <c r="O711" t="s">
        <v>13613</v>
      </c>
      <c r="P711">
        <v>0</v>
      </c>
      <c r="Q711">
        <v>19480.492353364822</v>
      </c>
      <c r="R711">
        <v>27150.19330644255</v>
      </c>
    </row>
    <row r="712" spans="1:18" x14ac:dyDescent="0.25">
      <c r="A712">
        <v>7</v>
      </c>
      <c r="B712">
        <v>7105</v>
      </c>
      <c r="C712" t="s">
        <v>786</v>
      </c>
      <c r="D712" t="s">
        <v>786</v>
      </c>
      <c r="E712">
        <v>2</v>
      </c>
      <c r="F712" t="s">
        <v>13804</v>
      </c>
      <c r="G712" s="88">
        <v>2</v>
      </c>
      <c r="H712" s="88" t="s">
        <v>13770</v>
      </c>
      <c r="I712">
        <v>1</v>
      </c>
      <c r="J712" t="s">
        <v>13801</v>
      </c>
      <c r="K712" t="s">
        <v>13806</v>
      </c>
      <c r="L712">
        <v>270107</v>
      </c>
      <c r="M712" t="s">
        <v>13588</v>
      </c>
      <c r="N712">
        <v>270107006</v>
      </c>
      <c r="O712" t="s">
        <v>13613</v>
      </c>
      <c r="P712">
        <v>0</v>
      </c>
      <c r="Q712">
        <v>1331.1350806451619</v>
      </c>
      <c r="R712">
        <v>3542.5819006618076</v>
      </c>
    </row>
    <row r="713" spans="1:18" x14ac:dyDescent="0.25">
      <c r="A713">
        <v>7</v>
      </c>
      <c r="B713">
        <v>7105</v>
      </c>
      <c r="C713" t="s">
        <v>786</v>
      </c>
      <c r="D713" t="s">
        <v>786</v>
      </c>
      <c r="E713">
        <v>3</v>
      </c>
      <c r="F713" t="s">
        <v>13807</v>
      </c>
      <c r="G713" s="88">
        <v>1</v>
      </c>
      <c r="H713" s="88" t="s">
        <v>8278</v>
      </c>
      <c r="I713">
        <v>1</v>
      </c>
      <c r="J713" t="s">
        <v>13801</v>
      </c>
      <c r="K713" t="s">
        <v>13808</v>
      </c>
      <c r="L713">
        <v>270107</v>
      </c>
      <c r="M713" t="s">
        <v>13588</v>
      </c>
      <c r="N713">
        <v>270107006</v>
      </c>
      <c r="O713" t="s">
        <v>13613</v>
      </c>
      <c r="P713">
        <v>0</v>
      </c>
      <c r="Q713">
        <v>20006.148267343317</v>
      </c>
      <c r="R713">
        <v>29684.506914421429</v>
      </c>
    </row>
    <row r="714" spans="1:18" x14ac:dyDescent="0.25">
      <c r="A714">
        <v>7</v>
      </c>
      <c r="B714">
        <v>7105</v>
      </c>
      <c r="C714" t="s">
        <v>786</v>
      </c>
      <c r="D714" t="s">
        <v>786</v>
      </c>
      <c r="E714">
        <v>3</v>
      </c>
      <c r="F714" t="s">
        <v>13807</v>
      </c>
      <c r="G714" s="88">
        <v>1</v>
      </c>
      <c r="H714" s="88" t="s">
        <v>8278</v>
      </c>
      <c r="I714">
        <v>1</v>
      </c>
      <c r="J714" t="s">
        <v>13801</v>
      </c>
      <c r="K714" t="s">
        <v>13809</v>
      </c>
      <c r="L714">
        <v>270107</v>
      </c>
      <c r="M714" t="s">
        <v>13588</v>
      </c>
      <c r="N714">
        <v>270107006</v>
      </c>
      <c r="O714" t="s">
        <v>13613</v>
      </c>
      <c r="P714">
        <v>0</v>
      </c>
      <c r="Q714">
        <v>805.47916666666697</v>
      </c>
      <c r="R714">
        <v>1008.268292682927</v>
      </c>
    </row>
    <row r="715" spans="1:18" x14ac:dyDescent="0.25">
      <c r="A715">
        <v>7</v>
      </c>
      <c r="B715">
        <v>7105</v>
      </c>
      <c r="C715" t="s">
        <v>786</v>
      </c>
      <c r="D715" t="s">
        <v>786</v>
      </c>
      <c r="E715">
        <v>4</v>
      </c>
      <c r="F715" t="s">
        <v>13810</v>
      </c>
      <c r="G715" s="88">
        <v>1</v>
      </c>
      <c r="H715" s="88" t="s">
        <v>8278</v>
      </c>
      <c r="I715">
        <v>1</v>
      </c>
      <c r="J715" t="s">
        <v>13801</v>
      </c>
      <c r="K715" t="s">
        <v>13811</v>
      </c>
      <c r="L715">
        <v>270107</v>
      </c>
      <c r="M715" t="s">
        <v>13588</v>
      </c>
      <c r="N715">
        <v>270107006</v>
      </c>
      <c r="O715" t="s">
        <v>13613</v>
      </c>
      <c r="P715">
        <v>0</v>
      </c>
      <c r="Q715">
        <v>19480.492353364822</v>
      </c>
      <c r="R715">
        <v>29684.506914421429</v>
      </c>
    </row>
    <row r="716" spans="1:18" x14ac:dyDescent="0.25">
      <c r="A716">
        <v>7</v>
      </c>
      <c r="B716">
        <v>7105</v>
      </c>
      <c r="C716" t="s">
        <v>786</v>
      </c>
      <c r="D716" t="s">
        <v>786</v>
      </c>
      <c r="E716">
        <v>4</v>
      </c>
      <c r="F716" t="s">
        <v>13810</v>
      </c>
      <c r="G716" s="88">
        <v>1</v>
      </c>
      <c r="H716" s="88" t="s">
        <v>8278</v>
      </c>
      <c r="I716">
        <v>1</v>
      </c>
      <c r="J716" t="s">
        <v>13801</v>
      </c>
      <c r="K716" t="s">
        <v>13812</v>
      </c>
      <c r="L716">
        <v>270107</v>
      </c>
      <c r="M716" t="s">
        <v>13588</v>
      </c>
      <c r="N716">
        <v>270107006</v>
      </c>
      <c r="O716" t="s">
        <v>13613</v>
      </c>
      <c r="P716">
        <v>0</v>
      </c>
      <c r="Q716">
        <v>1331.1350806451619</v>
      </c>
      <c r="R716">
        <v>1008.268292682927</v>
      </c>
    </row>
    <row r="717" spans="1:18" x14ac:dyDescent="0.25">
      <c r="A717">
        <v>7</v>
      </c>
      <c r="B717">
        <v>7105</v>
      </c>
      <c r="C717" t="s">
        <v>786</v>
      </c>
      <c r="D717" t="s">
        <v>786</v>
      </c>
      <c r="E717">
        <v>7</v>
      </c>
      <c r="F717" t="s">
        <v>13813</v>
      </c>
      <c r="G717" s="88">
        <v>2</v>
      </c>
      <c r="H717" s="88" t="s">
        <v>13770</v>
      </c>
      <c r="I717">
        <v>3</v>
      </c>
      <c r="J717" t="s">
        <v>13814</v>
      </c>
      <c r="K717" t="s">
        <v>13771</v>
      </c>
      <c r="L717">
        <v>270107</v>
      </c>
      <c r="M717" t="s">
        <v>13588</v>
      </c>
      <c r="N717">
        <v>270107005</v>
      </c>
      <c r="O717" t="s">
        <v>13608</v>
      </c>
      <c r="P717">
        <v>0</v>
      </c>
      <c r="Q717">
        <v>4999.9985462097629</v>
      </c>
      <c r="R717">
        <v>0</v>
      </c>
    </row>
    <row r="718" spans="1:18" x14ac:dyDescent="0.25">
      <c r="A718">
        <v>7</v>
      </c>
      <c r="B718">
        <v>7105</v>
      </c>
      <c r="C718" t="s">
        <v>786</v>
      </c>
      <c r="D718" t="s">
        <v>786</v>
      </c>
      <c r="E718">
        <v>7</v>
      </c>
      <c r="F718" t="s">
        <v>13813</v>
      </c>
      <c r="G718" s="88">
        <v>2</v>
      </c>
      <c r="H718" s="88" t="s">
        <v>13770</v>
      </c>
      <c r="I718">
        <v>3</v>
      </c>
      <c r="J718" t="s">
        <v>13814</v>
      </c>
      <c r="K718" t="s">
        <v>13815</v>
      </c>
      <c r="L718">
        <v>270107</v>
      </c>
      <c r="M718" t="s">
        <v>13588</v>
      </c>
      <c r="N718">
        <v>270107005</v>
      </c>
      <c r="O718" t="s">
        <v>13608</v>
      </c>
      <c r="P718">
        <v>0</v>
      </c>
      <c r="Q718">
        <v>14632.775889357861</v>
      </c>
      <c r="R718">
        <v>29297.240859375557</v>
      </c>
    </row>
    <row r="719" spans="1:18" x14ac:dyDescent="0.25">
      <c r="A719">
        <v>7</v>
      </c>
      <c r="B719">
        <v>7105</v>
      </c>
      <c r="C719" t="s">
        <v>786</v>
      </c>
      <c r="D719" t="s">
        <v>786</v>
      </c>
      <c r="E719">
        <v>7</v>
      </c>
      <c r="F719" t="s">
        <v>13813</v>
      </c>
      <c r="G719" s="88">
        <v>2</v>
      </c>
      <c r="H719" s="88" t="s">
        <v>13770</v>
      </c>
      <c r="I719">
        <v>3</v>
      </c>
      <c r="J719" t="s">
        <v>13814</v>
      </c>
      <c r="K719" t="s">
        <v>13816</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13800</v>
      </c>
      <c r="G720" s="88">
        <v>1</v>
      </c>
      <c r="H720" s="88" t="s">
        <v>8278</v>
      </c>
      <c r="I720">
        <v>1</v>
      </c>
      <c r="J720" t="s">
        <v>13801</v>
      </c>
      <c r="K720" t="s">
        <v>13802</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13800</v>
      </c>
      <c r="G721" s="88">
        <v>1</v>
      </c>
      <c r="H721" s="88" t="s">
        <v>8278</v>
      </c>
      <c r="I721">
        <v>1</v>
      </c>
      <c r="J721" t="s">
        <v>13801</v>
      </c>
      <c r="K721" t="s">
        <v>13803</v>
      </c>
      <c r="L721">
        <v>270107</v>
      </c>
      <c r="M721" t="s">
        <v>13588</v>
      </c>
      <c r="N721">
        <v>270107006</v>
      </c>
      <c r="O721" t="s">
        <v>13613</v>
      </c>
      <c r="P721">
        <v>223</v>
      </c>
      <c r="Q721">
        <v>0</v>
      </c>
      <c r="R721">
        <v>0</v>
      </c>
    </row>
    <row r="722" spans="1:18" x14ac:dyDescent="0.25">
      <c r="A722">
        <v>7</v>
      </c>
      <c r="B722">
        <v>7109</v>
      </c>
      <c r="C722" t="s">
        <v>786</v>
      </c>
      <c r="D722" t="s">
        <v>1413</v>
      </c>
      <c r="E722">
        <v>2</v>
      </c>
      <c r="F722" t="s">
        <v>13804</v>
      </c>
      <c r="G722" s="88">
        <v>2</v>
      </c>
      <c r="H722" s="88" t="s">
        <v>13770</v>
      </c>
      <c r="I722">
        <v>1</v>
      </c>
      <c r="J722" t="s">
        <v>13801</v>
      </c>
      <c r="K722" t="s">
        <v>13805</v>
      </c>
      <c r="L722">
        <v>270107</v>
      </c>
      <c r="M722" t="s">
        <v>13588</v>
      </c>
      <c r="N722">
        <v>270107006</v>
      </c>
      <c r="O722" t="s">
        <v>13613</v>
      </c>
      <c r="P722">
        <v>4284</v>
      </c>
      <c r="Q722">
        <v>19126.659907468162</v>
      </c>
      <c r="R722">
        <v>0</v>
      </c>
    </row>
    <row r="723" spans="1:18" x14ac:dyDescent="0.25">
      <c r="A723">
        <v>7</v>
      </c>
      <c r="B723">
        <v>7109</v>
      </c>
      <c r="C723" t="s">
        <v>786</v>
      </c>
      <c r="D723" t="s">
        <v>1413</v>
      </c>
      <c r="E723">
        <v>2</v>
      </c>
      <c r="F723" t="s">
        <v>13804</v>
      </c>
      <c r="G723" s="88">
        <v>2</v>
      </c>
      <c r="H723" s="88" t="s">
        <v>13770</v>
      </c>
      <c r="I723">
        <v>1</v>
      </c>
      <c r="J723" t="s">
        <v>13801</v>
      </c>
      <c r="K723" t="s">
        <v>13806</v>
      </c>
      <c r="L723">
        <v>270107</v>
      </c>
      <c r="M723" t="s">
        <v>13588</v>
      </c>
      <c r="N723">
        <v>270107006</v>
      </c>
      <c r="O723" t="s">
        <v>13613</v>
      </c>
      <c r="P723">
        <v>223</v>
      </c>
      <c r="Q723">
        <v>1540.5791666666669</v>
      </c>
      <c r="R723">
        <v>0</v>
      </c>
    </row>
    <row r="724" spans="1:18" x14ac:dyDescent="0.25">
      <c r="A724">
        <v>7</v>
      </c>
      <c r="B724">
        <v>7109</v>
      </c>
      <c r="C724" t="s">
        <v>786</v>
      </c>
      <c r="D724" t="s">
        <v>1413</v>
      </c>
      <c r="E724">
        <v>3</v>
      </c>
      <c r="F724" t="s">
        <v>13807</v>
      </c>
      <c r="G724" s="88">
        <v>1</v>
      </c>
      <c r="H724" s="88" t="s">
        <v>8278</v>
      </c>
      <c r="I724">
        <v>1</v>
      </c>
      <c r="J724" t="s">
        <v>13801</v>
      </c>
      <c r="K724" t="s">
        <v>13808</v>
      </c>
      <c r="L724">
        <v>270107</v>
      </c>
      <c r="M724" t="s">
        <v>13588</v>
      </c>
      <c r="N724">
        <v>270107006</v>
      </c>
      <c r="O724" t="s">
        <v>13613</v>
      </c>
      <c r="P724">
        <v>4507</v>
      </c>
      <c r="Q724">
        <v>20667.239074134828</v>
      </c>
      <c r="R724">
        <v>0</v>
      </c>
    </row>
    <row r="725" spans="1:18" x14ac:dyDescent="0.25">
      <c r="A725">
        <v>7</v>
      </c>
      <c r="B725">
        <v>7109</v>
      </c>
      <c r="C725" t="s">
        <v>786</v>
      </c>
      <c r="D725" t="s">
        <v>1413</v>
      </c>
      <c r="E725">
        <v>4</v>
      </c>
      <c r="F725" t="s">
        <v>13810</v>
      </c>
      <c r="G725" s="88">
        <v>1</v>
      </c>
      <c r="H725" s="88" t="s">
        <v>8278</v>
      </c>
      <c r="I725">
        <v>1</v>
      </c>
      <c r="J725" t="s">
        <v>13801</v>
      </c>
      <c r="K725" t="s">
        <v>13811</v>
      </c>
      <c r="L725">
        <v>270107</v>
      </c>
      <c r="M725" t="s">
        <v>13588</v>
      </c>
      <c r="N725">
        <v>270107006</v>
      </c>
      <c r="O725" t="s">
        <v>13613</v>
      </c>
      <c r="P725">
        <v>4284</v>
      </c>
      <c r="Q725">
        <v>20667.239074134828</v>
      </c>
      <c r="R725">
        <v>0</v>
      </c>
    </row>
    <row r="726" spans="1:18" x14ac:dyDescent="0.25">
      <c r="A726">
        <v>7</v>
      </c>
      <c r="B726">
        <v>7109</v>
      </c>
      <c r="C726" t="s">
        <v>786</v>
      </c>
      <c r="D726" t="s">
        <v>1413</v>
      </c>
      <c r="E726">
        <v>4</v>
      </c>
      <c r="F726" t="s">
        <v>13810</v>
      </c>
      <c r="G726" s="88">
        <v>1</v>
      </c>
      <c r="H726" s="88" t="s">
        <v>8278</v>
      </c>
      <c r="I726">
        <v>1</v>
      </c>
      <c r="J726" t="s">
        <v>13801</v>
      </c>
      <c r="K726" t="s">
        <v>13812</v>
      </c>
      <c r="L726">
        <v>270107</v>
      </c>
      <c r="M726" t="s">
        <v>13588</v>
      </c>
      <c r="N726">
        <v>270107006</v>
      </c>
      <c r="O726" t="s">
        <v>13613</v>
      </c>
      <c r="P726">
        <v>223</v>
      </c>
      <c r="Q726">
        <v>0</v>
      </c>
      <c r="R726">
        <v>0</v>
      </c>
    </row>
    <row r="727" spans="1:18" x14ac:dyDescent="0.25">
      <c r="A727">
        <v>7</v>
      </c>
      <c r="B727">
        <v>7109</v>
      </c>
      <c r="C727" t="s">
        <v>786</v>
      </c>
      <c r="D727" t="s">
        <v>1413</v>
      </c>
      <c r="E727">
        <v>7</v>
      </c>
      <c r="F727" t="s">
        <v>13813</v>
      </c>
      <c r="G727" s="88">
        <v>2</v>
      </c>
      <c r="H727" s="88" t="s">
        <v>13770</v>
      </c>
      <c r="I727">
        <v>3</v>
      </c>
      <c r="J727" t="s">
        <v>13814</v>
      </c>
      <c r="K727" t="s">
        <v>13771</v>
      </c>
      <c r="L727">
        <v>270107</v>
      </c>
      <c r="M727" t="s">
        <v>13588</v>
      </c>
      <c r="N727">
        <v>270107005</v>
      </c>
      <c r="O727" t="s">
        <v>13608</v>
      </c>
      <c r="P727">
        <v>955</v>
      </c>
      <c r="Q727">
        <v>7595.1178976987276</v>
      </c>
      <c r="R727">
        <v>0</v>
      </c>
    </row>
    <row r="728" spans="1:18" x14ac:dyDescent="0.25">
      <c r="A728">
        <v>7</v>
      </c>
      <c r="B728">
        <v>7109</v>
      </c>
      <c r="C728" t="s">
        <v>786</v>
      </c>
      <c r="D728" t="s">
        <v>1413</v>
      </c>
      <c r="E728">
        <v>7</v>
      </c>
      <c r="F728" t="s">
        <v>13813</v>
      </c>
      <c r="G728" s="88">
        <v>2</v>
      </c>
      <c r="H728" s="88" t="s">
        <v>13770</v>
      </c>
      <c r="I728">
        <v>3</v>
      </c>
      <c r="J728" t="s">
        <v>13814</v>
      </c>
      <c r="K728" t="s">
        <v>13815</v>
      </c>
      <c r="L728">
        <v>270107</v>
      </c>
      <c r="M728" t="s">
        <v>13588</v>
      </c>
      <c r="N728">
        <v>270107005</v>
      </c>
      <c r="O728" t="s">
        <v>13608</v>
      </c>
      <c r="P728">
        <v>3180</v>
      </c>
      <c r="Q728">
        <v>13072.121176436109</v>
      </c>
      <c r="R728">
        <v>0</v>
      </c>
    </row>
    <row r="729" spans="1:18" x14ac:dyDescent="0.25">
      <c r="A729">
        <v>7</v>
      </c>
      <c r="B729">
        <v>7109</v>
      </c>
      <c r="C729" t="s">
        <v>786</v>
      </c>
      <c r="D729" t="s">
        <v>1413</v>
      </c>
      <c r="E729">
        <v>7</v>
      </c>
      <c r="F729" t="s">
        <v>13813</v>
      </c>
      <c r="G729" s="88">
        <v>2</v>
      </c>
      <c r="H729" s="88" t="s">
        <v>13770</v>
      </c>
      <c r="I729">
        <v>3</v>
      </c>
      <c r="J729" t="s">
        <v>13814</v>
      </c>
      <c r="K729" t="s">
        <v>13816</v>
      </c>
      <c r="L729">
        <v>270107</v>
      </c>
      <c r="M729" t="s">
        <v>13588</v>
      </c>
      <c r="N729">
        <v>270107005</v>
      </c>
      <c r="O729" t="s">
        <v>13608</v>
      </c>
      <c r="P729">
        <v>372</v>
      </c>
      <c r="Q729">
        <v>0</v>
      </c>
      <c r="R729">
        <v>0</v>
      </c>
    </row>
    <row r="730" spans="1:18" x14ac:dyDescent="0.25">
      <c r="A730">
        <v>7</v>
      </c>
      <c r="B730">
        <v>7201</v>
      </c>
      <c r="C730" t="s">
        <v>786</v>
      </c>
      <c r="D730" t="s">
        <v>1419</v>
      </c>
      <c r="E730">
        <v>1</v>
      </c>
      <c r="F730" t="s">
        <v>13800</v>
      </c>
      <c r="G730" s="88">
        <v>1</v>
      </c>
      <c r="H730" s="88" t="s">
        <v>8278</v>
      </c>
      <c r="I730">
        <v>1</v>
      </c>
      <c r="J730" t="s">
        <v>13801</v>
      </c>
      <c r="K730" t="s">
        <v>13802</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13800</v>
      </c>
      <c r="G731" s="88">
        <v>1</v>
      </c>
      <c r="H731" s="88" t="s">
        <v>8278</v>
      </c>
      <c r="I731">
        <v>1</v>
      </c>
      <c r="J731" t="s">
        <v>13801</v>
      </c>
      <c r="K731" t="s">
        <v>13803</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13800</v>
      </c>
      <c r="G732" s="88">
        <v>1</v>
      </c>
      <c r="H732" s="88" t="s">
        <v>8278</v>
      </c>
      <c r="I732">
        <v>1</v>
      </c>
      <c r="J732" t="s">
        <v>13801</v>
      </c>
      <c r="K732" t="s">
        <v>13771</v>
      </c>
      <c r="L732">
        <v>270107</v>
      </c>
      <c r="M732" t="s">
        <v>13588</v>
      </c>
      <c r="N732">
        <v>270107006</v>
      </c>
      <c r="O732" t="s">
        <v>13613</v>
      </c>
      <c r="P732">
        <v>260</v>
      </c>
      <c r="Q732">
        <v>0</v>
      </c>
      <c r="R732">
        <v>0</v>
      </c>
    </row>
    <row r="733" spans="1:18" x14ac:dyDescent="0.25">
      <c r="A733">
        <v>7</v>
      </c>
      <c r="B733">
        <v>7201</v>
      </c>
      <c r="C733" t="s">
        <v>786</v>
      </c>
      <c r="D733" t="s">
        <v>1419</v>
      </c>
      <c r="E733">
        <v>2</v>
      </c>
      <c r="F733" t="s">
        <v>13804</v>
      </c>
      <c r="G733" s="88">
        <v>2</v>
      </c>
      <c r="H733" s="88" t="s">
        <v>13770</v>
      </c>
      <c r="I733">
        <v>1</v>
      </c>
      <c r="J733" t="s">
        <v>13801</v>
      </c>
      <c r="K733" t="s">
        <v>13805</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2</v>
      </c>
      <c r="F734" t="s">
        <v>13804</v>
      </c>
      <c r="G734" s="88">
        <v>2</v>
      </c>
      <c r="H734" s="88" t="s">
        <v>13770</v>
      </c>
      <c r="I734">
        <v>1</v>
      </c>
      <c r="J734" t="s">
        <v>13801</v>
      </c>
      <c r="K734" t="s">
        <v>13806</v>
      </c>
      <c r="L734">
        <v>270107</v>
      </c>
      <c r="M734" t="s">
        <v>13588</v>
      </c>
      <c r="N734">
        <v>270107006</v>
      </c>
      <c r="O734" t="s">
        <v>13613</v>
      </c>
      <c r="P734">
        <v>1985</v>
      </c>
      <c r="Q734">
        <v>0</v>
      </c>
      <c r="R734">
        <v>4653.4879557076802</v>
      </c>
    </row>
    <row r="735" spans="1:18" x14ac:dyDescent="0.25">
      <c r="A735">
        <v>7</v>
      </c>
      <c r="B735">
        <v>7201</v>
      </c>
      <c r="C735" t="s">
        <v>786</v>
      </c>
      <c r="D735" t="s">
        <v>1419</v>
      </c>
      <c r="E735">
        <v>3</v>
      </c>
      <c r="F735" t="s">
        <v>13807</v>
      </c>
      <c r="G735" s="88">
        <v>1</v>
      </c>
      <c r="H735" s="88" t="s">
        <v>8278</v>
      </c>
      <c r="I735">
        <v>1</v>
      </c>
      <c r="J735" t="s">
        <v>13801</v>
      </c>
      <c r="K735" t="s">
        <v>13808</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3</v>
      </c>
      <c r="F736" t="s">
        <v>13807</v>
      </c>
      <c r="G736" s="88">
        <v>1</v>
      </c>
      <c r="H736" s="88" t="s">
        <v>8278</v>
      </c>
      <c r="I736">
        <v>1</v>
      </c>
      <c r="J736" t="s">
        <v>13801</v>
      </c>
      <c r="K736" t="s">
        <v>13809</v>
      </c>
      <c r="L736">
        <v>270107</v>
      </c>
      <c r="M736" t="s">
        <v>13588</v>
      </c>
      <c r="N736">
        <v>270107006</v>
      </c>
      <c r="O736" t="s">
        <v>13613</v>
      </c>
      <c r="P736">
        <v>1118</v>
      </c>
      <c r="Q736">
        <v>0</v>
      </c>
      <c r="R736">
        <v>1518.2103436306838</v>
      </c>
    </row>
    <row r="737" spans="1:18" x14ac:dyDescent="0.25">
      <c r="A737">
        <v>7</v>
      </c>
      <c r="B737">
        <v>7201</v>
      </c>
      <c r="C737" t="s">
        <v>786</v>
      </c>
      <c r="D737" t="s">
        <v>1419</v>
      </c>
      <c r="E737">
        <v>3</v>
      </c>
      <c r="F737" t="s">
        <v>13807</v>
      </c>
      <c r="G737" s="88">
        <v>1</v>
      </c>
      <c r="H737" s="88" t="s">
        <v>8278</v>
      </c>
      <c r="I737">
        <v>1</v>
      </c>
      <c r="J737" t="s">
        <v>13801</v>
      </c>
      <c r="K737" t="s">
        <v>13771</v>
      </c>
      <c r="L737">
        <v>270107</v>
      </c>
      <c r="M737" t="s">
        <v>13588</v>
      </c>
      <c r="N737">
        <v>270107006</v>
      </c>
      <c r="O737" t="s">
        <v>13613</v>
      </c>
      <c r="P737">
        <v>260</v>
      </c>
      <c r="Q737">
        <v>0</v>
      </c>
      <c r="R737">
        <v>0</v>
      </c>
    </row>
    <row r="738" spans="1:18" x14ac:dyDescent="0.25">
      <c r="A738">
        <v>7</v>
      </c>
      <c r="B738">
        <v>7201</v>
      </c>
      <c r="C738" t="s">
        <v>786</v>
      </c>
      <c r="D738" t="s">
        <v>1419</v>
      </c>
      <c r="E738">
        <v>4</v>
      </c>
      <c r="F738" t="s">
        <v>13810</v>
      </c>
      <c r="G738" s="88">
        <v>1</v>
      </c>
      <c r="H738" s="88" t="s">
        <v>8278</v>
      </c>
      <c r="I738">
        <v>1</v>
      </c>
      <c r="J738" t="s">
        <v>13801</v>
      </c>
      <c r="K738" t="s">
        <v>13811</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4</v>
      </c>
      <c r="F739" t="s">
        <v>13810</v>
      </c>
      <c r="G739" s="88">
        <v>1</v>
      </c>
      <c r="H739" s="88" t="s">
        <v>8278</v>
      </c>
      <c r="I739">
        <v>1</v>
      </c>
      <c r="J739" t="s">
        <v>13801</v>
      </c>
      <c r="K739" t="s">
        <v>13812</v>
      </c>
      <c r="L739">
        <v>270107</v>
      </c>
      <c r="M739" t="s">
        <v>13588</v>
      </c>
      <c r="N739">
        <v>270107006</v>
      </c>
      <c r="O739" t="s">
        <v>13613</v>
      </c>
      <c r="P739">
        <v>1118</v>
      </c>
      <c r="Q739">
        <v>0</v>
      </c>
      <c r="R739">
        <v>3250.1186363136103</v>
      </c>
    </row>
    <row r="740" spans="1:18" x14ac:dyDescent="0.25">
      <c r="A740">
        <v>7</v>
      </c>
      <c r="B740">
        <v>7201</v>
      </c>
      <c r="C740" t="s">
        <v>786</v>
      </c>
      <c r="D740" t="s">
        <v>1419</v>
      </c>
      <c r="E740">
        <v>4</v>
      </c>
      <c r="F740" t="s">
        <v>13810</v>
      </c>
      <c r="G740" s="88">
        <v>1</v>
      </c>
      <c r="H740" s="88" t="s">
        <v>8278</v>
      </c>
      <c r="I740">
        <v>1</v>
      </c>
      <c r="J740" t="s">
        <v>13801</v>
      </c>
      <c r="K740" t="s">
        <v>13771</v>
      </c>
      <c r="L740">
        <v>270107</v>
      </c>
      <c r="M740" t="s">
        <v>13588</v>
      </c>
      <c r="N740">
        <v>270107006</v>
      </c>
      <c r="O740" t="s">
        <v>13613</v>
      </c>
      <c r="P740">
        <v>260</v>
      </c>
      <c r="Q740">
        <v>0</v>
      </c>
      <c r="R740">
        <v>0</v>
      </c>
    </row>
    <row r="741" spans="1:18" x14ac:dyDescent="0.25">
      <c r="A741">
        <v>7</v>
      </c>
      <c r="B741">
        <v>7201</v>
      </c>
      <c r="C741" t="s">
        <v>786</v>
      </c>
      <c r="D741" t="s">
        <v>1419</v>
      </c>
      <c r="E741">
        <v>7</v>
      </c>
      <c r="F741" t="s">
        <v>13813</v>
      </c>
      <c r="G741" s="88">
        <v>2</v>
      </c>
      <c r="H741" s="88" t="s">
        <v>13770</v>
      </c>
      <c r="I741">
        <v>3</v>
      </c>
      <c r="J741" t="s">
        <v>13814</v>
      </c>
      <c r="K741" t="s">
        <v>13771</v>
      </c>
      <c r="L741">
        <v>270107</v>
      </c>
      <c r="M741" t="s">
        <v>13588</v>
      </c>
      <c r="N741">
        <v>270107005</v>
      </c>
      <c r="O741" t="s">
        <v>13608</v>
      </c>
      <c r="P741">
        <v>3229</v>
      </c>
      <c r="Q741">
        <v>805.47916666666697</v>
      </c>
      <c r="R741">
        <v>0</v>
      </c>
    </row>
    <row r="742" spans="1:18" x14ac:dyDescent="0.25">
      <c r="A742">
        <v>7</v>
      </c>
      <c r="B742">
        <v>7201</v>
      </c>
      <c r="C742" t="s">
        <v>786</v>
      </c>
      <c r="D742" t="s">
        <v>1419</v>
      </c>
      <c r="E742">
        <v>7</v>
      </c>
      <c r="F742" t="s">
        <v>13813</v>
      </c>
      <c r="G742" s="88">
        <v>2</v>
      </c>
      <c r="H742" s="88" t="s">
        <v>13770</v>
      </c>
      <c r="I742">
        <v>3</v>
      </c>
      <c r="J742" t="s">
        <v>13814</v>
      </c>
      <c r="K742" t="s">
        <v>13815</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7</v>
      </c>
      <c r="F743" t="s">
        <v>13813</v>
      </c>
      <c r="G743" s="88">
        <v>2</v>
      </c>
      <c r="H743" s="88" t="s">
        <v>13770</v>
      </c>
      <c r="I743">
        <v>3</v>
      </c>
      <c r="J743" t="s">
        <v>13814</v>
      </c>
      <c r="K743" t="s">
        <v>13816</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13800</v>
      </c>
      <c r="G744" s="88">
        <v>1</v>
      </c>
      <c r="H744" s="88" t="s">
        <v>8278</v>
      </c>
      <c r="I744">
        <v>1</v>
      </c>
      <c r="J744" t="s">
        <v>13801</v>
      </c>
      <c r="K744" t="s">
        <v>13802</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13800</v>
      </c>
      <c r="G745" s="88">
        <v>1</v>
      </c>
      <c r="H745" s="88" t="s">
        <v>8278</v>
      </c>
      <c r="I745">
        <v>1</v>
      </c>
      <c r="J745" t="s">
        <v>13801</v>
      </c>
      <c r="K745" t="s">
        <v>13803</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13800</v>
      </c>
      <c r="G746" s="88">
        <v>1</v>
      </c>
      <c r="H746" s="88" t="s">
        <v>8278</v>
      </c>
      <c r="I746">
        <v>1</v>
      </c>
      <c r="J746" t="s">
        <v>13801</v>
      </c>
      <c r="K746" t="s">
        <v>13771</v>
      </c>
      <c r="L746">
        <v>270107</v>
      </c>
      <c r="M746" t="s">
        <v>13588</v>
      </c>
      <c r="N746">
        <v>270107006</v>
      </c>
      <c r="O746" t="s">
        <v>13613</v>
      </c>
      <c r="P746">
        <v>1647</v>
      </c>
      <c r="Q746">
        <v>0</v>
      </c>
      <c r="R746">
        <v>0</v>
      </c>
    </row>
    <row r="747" spans="1:18" x14ac:dyDescent="0.25">
      <c r="A747">
        <v>7</v>
      </c>
      <c r="B747">
        <v>7301</v>
      </c>
      <c r="C747" t="s">
        <v>786</v>
      </c>
      <c r="D747" t="s">
        <v>1428</v>
      </c>
      <c r="E747">
        <v>2</v>
      </c>
      <c r="F747" t="s">
        <v>13804</v>
      </c>
      <c r="G747" s="88">
        <v>2</v>
      </c>
      <c r="H747" s="88" t="s">
        <v>13770</v>
      </c>
      <c r="I747">
        <v>1</v>
      </c>
      <c r="J747" t="s">
        <v>13801</v>
      </c>
      <c r="K747" t="s">
        <v>13805</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2</v>
      </c>
      <c r="F748" t="s">
        <v>13804</v>
      </c>
      <c r="G748" s="88">
        <v>2</v>
      </c>
      <c r="H748" s="88" t="s">
        <v>13770</v>
      </c>
      <c r="I748">
        <v>1</v>
      </c>
      <c r="J748" t="s">
        <v>13801</v>
      </c>
      <c r="K748" t="s">
        <v>13806</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3</v>
      </c>
      <c r="F749" t="s">
        <v>13807</v>
      </c>
      <c r="G749" s="88">
        <v>1</v>
      </c>
      <c r="H749" s="88" t="s">
        <v>8278</v>
      </c>
      <c r="I749">
        <v>1</v>
      </c>
      <c r="J749" t="s">
        <v>13801</v>
      </c>
      <c r="K749" t="s">
        <v>13808</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3</v>
      </c>
      <c r="F750" t="s">
        <v>13807</v>
      </c>
      <c r="G750" s="88">
        <v>1</v>
      </c>
      <c r="H750" s="88" t="s">
        <v>8278</v>
      </c>
      <c r="I750">
        <v>1</v>
      </c>
      <c r="J750" t="s">
        <v>13801</v>
      </c>
      <c r="K750" t="s">
        <v>13809</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3</v>
      </c>
      <c r="F751" t="s">
        <v>13807</v>
      </c>
      <c r="G751" s="88">
        <v>1</v>
      </c>
      <c r="H751" s="88" t="s">
        <v>8278</v>
      </c>
      <c r="I751">
        <v>1</v>
      </c>
      <c r="J751" t="s">
        <v>13801</v>
      </c>
      <c r="K751" t="s">
        <v>13771</v>
      </c>
      <c r="L751">
        <v>270107</v>
      </c>
      <c r="M751" t="s">
        <v>13588</v>
      </c>
      <c r="N751">
        <v>270107006</v>
      </c>
      <c r="O751" t="s">
        <v>13613</v>
      </c>
      <c r="P751">
        <v>1647</v>
      </c>
      <c r="Q751">
        <v>0</v>
      </c>
      <c r="R751">
        <v>0</v>
      </c>
    </row>
    <row r="752" spans="1:18" x14ac:dyDescent="0.25">
      <c r="A752">
        <v>7</v>
      </c>
      <c r="B752">
        <v>7301</v>
      </c>
      <c r="C752" t="s">
        <v>786</v>
      </c>
      <c r="D752" t="s">
        <v>1428</v>
      </c>
      <c r="E752">
        <v>4</v>
      </c>
      <c r="F752" t="s">
        <v>13810</v>
      </c>
      <c r="G752" s="88">
        <v>1</v>
      </c>
      <c r="H752" s="88" t="s">
        <v>8278</v>
      </c>
      <c r="I752">
        <v>1</v>
      </c>
      <c r="J752" t="s">
        <v>13801</v>
      </c>
      <c r="K752" t="s">
        <v>13811</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4</v>
      </c>
      <c r="F753" t="s">
        <v>13810</v>
      </c>
      <c r="G753" s="88">
        <v>1</v>
      </c>
      <c r="H753" s="88" t="s">
        <v>8278</v>
      </c>
      <c r="I753">
        <v>1</v>
      </c>
      <c r="J753" t="s">
        <v>13801</v>
      </c>
      <c r="K753" t="s">
        <v>13812</v>
      </c>
      <c r="L753">
        <v>270107</v>
      </c>
      <c r="M753" t="s">
        <v>13588</v>
      </c>
      <c r="N753">
        <v>270107006</v>
      </c>
      <c r="O753" t="s">
        <v>13613</v>
      </c>
      <c r="P753">
        <v>1098</v>
      </c>
      <c r="Q753">
        <v>735.1</v>
      </c>
      <c r="R753">
        <v>2889.6523237025876</v>
      </c>
    </row>
    <row r="754" spans="1:18" x14ac:dyDescent="0.25">
      <c r="A754">
        <v>7</v>
      </c>
      <c r="B754">
        <v>7301</v>
      </c>
      <c r="C754" t="s">
        <v>786</v>
      </c>
      <c r="D754" t="s">
        <v>1428</v>
      </c>
      <c r="E754">
        <v>4</v>
      </c>
      <c r="F754" t="s">
        <v>13810</v>
      </c>
      <c r="G754" s="88">
        <v>1</v>
      </c>
      <c r="H754" s="88" t="s">
        <v>8278</v>
      </c>
      <c r="I754">
        <v>1</v>
      </c>
      <c r="J754" t="s">
        <v>13801</v>
      </c>
      <c r="K754" t="s">
        <v>13771</v>
      </c>
      <c r="L754">
        <v>270107</v>
      </c>
      <c r="M754" t="s">
        <v>13588</v>
      </c>
      <c r="N754">
        <v>270107006</v>
      </c>
      <c r="O754" t="s">
        <v>13613</v>
      </c>
      <c r="P754">
        <v>1647</v>
      </c>
      <c r="Q754">
        <v>0</v>
      </c>
      <c r="R754">
        <v>0</v>
      </c>
    </row>
    <row r="755" spans="1:18" x14ac:dyDescent="0.25">
      <c r="A755">
        <v>7</v>
      </c>
      <c r="B755">
        <v>7301</v>
      </c>
      <c r="C755" t="s">
        <v>786</v>
      </c>
      <c r="D755" t="s">
        <v>1428</v>
      </c>
      <c r="E755">
        <v>7</v>
      </c>
      <c r="F755" t="s">
        <v>13813</v>
      </c>
      <c r="G755" s="88">
        <v>2</v>
      </c>
      <c r="H755" s="88" t="s">
        <v>13770</v>
      </c>
      <c r="I755">
        <v>3</v>
      </c>
      <c r="J755" t="s">
        <v>13814</v>
      </c>
      <c r="K755" t="s">
        <v>13771</v>
      </c>
      <c r="L755">
        <v>270107</v>
      </c>
      <c r="M755" t="s">
        <v>13588</v>
      </c>
      <c r="N755">
        <v>270107005</v>
      </c>
      <c r="O755" t="s">
        <v>13608</v>
      </c>
      <c r="P755">
        <v>7144</v>
      </c>
      <c r="Q755">
        <v>14407.74369025874</v>
      </c>
      <c r="R755">
        <v>0</v>
      </c>
    </row>
    <row r="756" spans="1:18" x14ac:dyDescent="0.25">
      <c r="A756">
        <v>7</v>
      </c>
      <c r="B756">
        <v>7301</v>
      </c>
      <c r="C756" t="s">
        <v>786</v>
      </c>
      <c r="D756" t="s">
        <v>1428</v>
      </c>
      <c r="E756">
        <v>7</v>
      </c>
      <c r="F756" t="s">
        <v>13813</v>
      </c>
      <c r="G756" s="88">
        <v>2</v>
      </c>
      <c r="H756" s="88" t="s">
        <v>13770</v>
      </c>
      <c r="I756">
        <v>3</v>
      </c>
      <c r="J756" t="s">
        <v>13814</v>
      </c>
      <c r="K756" t="s">
        <v>13815</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7</v>
      </c>
      <c r="F757" t="s">
        <v>13813</v>
      </c>
      <c r="G757" s="88">
        <v>2</v>
      </c>
      <c r="H757" s="88" t="s">
        <v>13770</v>
      </c>
      <c r="I757">
        <v>3</v>
      </c>
      <c r="J757" t="s">
        <v>13814</v>
      </c>
      <c r="K757" t="s">
        <v>13816</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13800</v>
      </c>
      <c r="G758" s="88">
        <v>1</v>
      </c>
      <c r="H758" s="88" t="s">
        <v>8278</v>
      </c>
      <c r="I758">
        <v>1</v>
      </c>
      <c r="J758" t="s">
        <v>13801</v>
      </c>
      <c r="K758" t="s">
        <v>13802</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13800</v>
      </c>
      <c r="G759" s="88">
        <v>1</v>
      </c>
      <c r="H759" s="88" t="s">
        <v>8278</v>
      </c>
      <c r="I759">
        <v>1</v>
      </c>
      <c r="J759" t="s">
        <v>13801</v>
      </c>
      <c r="K759" t="s">
        <v>13803</v>
      </c>
      <c r="L759">
        <v>270107</v>
      </c>
      <c r="M759" t="s">
        <v>13588</v>
      </c>
      <c r="N759">
        <v>270107006</v>
      </c>
      <c r="O759" t="s">
        <v>13613</v>
      </c>
      <c r="P759">
        <v>1037</v>
      </c>
      <c r="Q759">
        <v>3239.897129266742</v>
      </c>
      <c r="R759">
        <v>0</v>
      </c>
    </row>
    <row r="760" spans="1:18" x14ac:dyDescent="0.25">
      <c r="A760">
        <v>7</v>
      </c>
      <c r="B760">
        <v>7304</v>
      </c>
      <c r="C760" t="s">
        <v>786</v>
      </c>
      <c r="D760" t="s">
        <v>1437</v>
      </c>
      <c r="E760">
        <v>2</v>
      </c>
      <c r="F760" t="s">
        <v>13804</v>
      </c>
      <c r="G760" s="88">
        <v>2</v>
      </c>
      <c r="H760" s="88" t="s">
        <v>13770</v>
      </c>
      <c r="I760">
        <v>1</v>
      </c>
      <c r="J760" t="s">
        <v>13801</v>
      </c>
      <c r="K760" t="s">
        <v>13805</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2</v>
      </c>
      <c r="F761" t="s">
        <v>13804</v>
      </c>
      <c r="G761" s="88">
        <v>2</v>
      </c>
      <c r="H761" s="88" t="s">
        <v>13770</v>
      </c>
      <c r="I761">
        <v>1</v>
      </c>
      <c r="J761" t="s">
        <v>13801</v>
      </c>
      <c r="K761" t="s">
        <v>13806</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3</v>
      </c>
      <c r="F762" t="s">
        <v>13807</v>
      </c>
      <c r="G762" s="88">
        <v>1</v>
      </c>
      <c r="H762" s="88" t="s">
        <v>8278</v>
      </c>
      <c r="I762">
        <v>1</v>
      </c>
      <c r="J762" t="s">
        <v>13801</v>
      </c>
      <c r="K762" t="s">
        <v>13808</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3</v>
      </c>
      <c r="F763" t="s">
        <v>13807</v>
      </c>
      <c r="G763" s="88">
        <v>1</v>
      </c>
      <c r="H763" s="88" t="s">
        <v>8278</v>
      </c>
      <c r="I763">
        <v>1</v>
      </c>
      <c r="J763" t="s">
        <v>13801</v>
      </c>
      <c r="K763" t="s">
        <v>13809</v>
      </c>
      <c r="L763">
        <v>270107</v>
      </c>
      <c r="M763" t="s">
        <v>13588</v>
      </c>
      <c r="N763">
        <v>270107006</v>
      </c>
      <c r="O763" t="s">
        <v>13613</v>
      </c>
      <c r="P763">
        <v>1037</v>
      </c>
      <c r="Q763">
        <v>1696.0896057347682</v>
      </c>
      <c r="R763">
        <v>0</v>
      </c>
    </row>
    <row r="764" spans="1:18" x14ac:dyDescent="0.25">
      <c r="A764">
        <v>7</v>
      </c>
      <c r="B764">
        <v>7304</v>
      </c>
      <c r="C764" t="s">
        <v>786</v>
      </c>
      <c r="D764" t="s">
        <v>1437</v>
      </c>
      <c r="E764">
        <v>4</v>
      </c>
      <c r="F764" t="s">
        <v>13810</v>
      </c>
      <c r="G764" s="88">
        <v>1</v>
      </c>
      <c r="H764" s="88" t="s">
        <v>8278</v>
      </c>
      <c r="I764">
        <v>1</v>
      </c>
      <c r="J764" t="s">
        <v>13801</v>
      </c>
      <c r="K764" t="s">
        <v>13811</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4</v>
      </c>
      <c r="F765" t="s">
        <v>13810</v>
      </c>
      <c r="G765" s="88">
        <v>1</v>
      </c>
      <c r="H765" s="88" t="s">
        <v>8278</v>
      </c>
      <c r="I765">
        <v>1</v>
      </c>
      <c r="J765" t="s">
        <v>13801</v>
      </c>
      <c r="K765" t="s">
        <v>13812</v>
      </c>
      <c r="L765">
        <v>270107</v>
      </c>
      <c r="M765" t="s">
        <v>13588</v>
      </c>
      <c r="N765">
        <v>270107006</v>
      </c>
      <c r="O765" t="s">
        <v>13613</v>
      </c>
      <c r="P765">
        <v>1037</v>
      </c>
      <c r="Q765">
        <v>3239.897129266742</v>
      </c>
      <c r="R765">
        <v>0</v>
      </c>
    </row>
    <row r="766" spans="1:18" x14ac:dyDescent="0.25">
      <c r="A766">
        <v>7</v>
      </c>
      <c r="B766">
        <v>7304</v>
      </c>
      <c r="C766" t="s">
        <v>786</v>
      </c>
      <c r="D766" t="s">
        <v>1437</v>
      </c>
      <c r="E766">
        <v>7</v>
      </c>
      <c r="F766" t="s">
        <v>13813</v>
      </c>
      <c r="G766" s="88">
        <v>2</v>
      </c>
      <c r="H766" s="88" t="s">
        <v>13770</v>
      </c>
      <c r="I766">
        <v>3</v>
      </c>
      <c r="J766" t="s">
        <v>13814</v>
      </c>
      <c r="K766" t="s">
        <v>13771</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7</v>
      </c>
      <c r="F767" t="s">
        <v>13813</v>
      </c>
      <c r="G767" s="88">
        <v>2</v>
      </c>
      <c r="H767" s="88" t="s">
        <v>13770</v>
      </c>
      <c r="I767">
        <v>3</v>
      </c>
      <c r="J767" t="s">
        <v>13814</v>
      </c>
      <c r="K767" t="s">
        <v>13815</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7</v>
      </c>
      <c r="F768" t="s">
        <v>13813</v>
      </c>
      <c r="G768" s="88">
        <v>2</v>
      </c>
      <c r="H768" s="88" t="s">
        <v>13770</v>
      </c>
      <c r="I768">
        <v>3</v>
      </c>
      <c r="J768" t="s">
        <v>13814</v>
      </c>
      <c r="K768" t="s">
        <v>13816</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13800</v>
      </c>
      <c r="G769" s="88">
        <v>1</v>
      </c>
      <c r="H769" s="88" t="s">
        <v>8278</v>
      </c>
      <c r="I769">
        <v>1</v>
      </c>
      <c r="J769" t="s">
        <v>13801</v>
      </c>
      <c r="K769" t="s">
        <v>13802</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13800</v>
      </c>
      <c r="G770" s="88">
        <v>1</v>
      </c>
      <c r="H770" s="88" t="s">
        <v>8278</v>
      </c>
      <c r="I770">
        <v>1</v>
      </c>
      <c r="J770" t="s">
        <v>13801</v>
      </c>
      <c r="K770" t="s">
        <v>13803</v>
      </c>
      <c r="L770">
        <v>270107</v>
      </c>
      <c r="M770" t="s">
        <v>13588</v>
      </c>
      <c r="N770">
        <v>270107006</v>
      </c>
      <c r="O770" t="s">
        <v>13613</v>
      </c>
      <c r="P770">
        <v>0</v>
      </c>
      <c r="Q770">
        <v>644.77777777777806</v>
      </c>
      <c r="R770">
        <v>0</v>
      </c>
    </row>
    <row r="771" spans="1:18" x14ac:dyDescent="0.25">
      <c r="A771">
        <v>7</v>
      </c>
      <c r="B771">
        <v>7306</v>
      </c>
      <c r="C771" t="s">
        <v>786</v>
      </c>
      <c r="D771" t="s">
        <v>1443</v>
      </c>
      <c r="E771">
        <v>2</v>
      </c>
      <c r="F771" t="s">
        <v>13804</v>
      </c>
      <c r="G771" s="88">
        <v>2</v>
      </c>
      <c r="H771" s="88" t="s">
        <v>13770</v>
      </c>
      <c r="I771">
        <v>1</v>
      </c>
      <c r="J771" t="s">
        <v>13801</v>
      </c>
      <c r="K771" t="s">
        <v>13805</v>
      </c>
      <c r="L771">
        <v>270107</v>
      </c>
      <c r="M771" t="s">
        <v>13588</v>
      </c>
      <c r="N771">
        <v>270107006</v>
      </c>
      <c r="O771" t="s">
        <v>13613</v>
      </c>
      <c r="P771">
        <v>0</v>
      </c>
      <c r="Q771">
        <v>4538.1767801442729</v>
      </c>
      <c r="R771">
        <v>0</v>
      </c>
    </row>
    <row r="772" spans="1:18" x14ac:dyDescent="0.25">
      <c r="A772">
        <v>7</v>
      </c>
      <c r="B772">
        <v>7306</v>
      </c>
      <c r="C772" t="s">
        <v>786</v>
      </c>
      <c r="D772" t="s">
        <v>1443</v>
      </c>
      <c r="E772">
        <v>2</v>
      </c>
      <c r="F772" t="s">
        <v>13804</v>
      </c>
      <c r="G772" s="88">
        <v>2</v>
      </c>
      <c r="H772" s="88" t="s">
        <v>13770</v>
      </c>
      <c r="I772">
        <v>1</v>
      </c>
      <c r="J772" t="s">
        <v>13801</v>
      </c>
      <c r="K772" t="s">
        <v>13806</v>
      </c>
      <c r="L772">
        <v>270107</v>
      </c>
      <c r="M772" t="s">
        <v>13588</v>
      </c>
      <c r="N772">
        <v>270107006</v>
      </c>
      <c r="O772" t="s">
        <v>13613</v>
      </c>
      <c r="P772">
        <v>0</v>
      </c>
      <c r="Q772">
        <v>644.77777777777806</v>
      </c>
      <c r="R772">
        <v>0</v>
      </c>
    </row>
    <row r="773" spans="1:18" x14ac:dyDescent="0.25">
      <c r="A773">
        <v>7</v>
      </c>
      <c r="B773">
        <v>7306</v>
      </c>
      <c r="C773" t="s">
        <v>786</v>
      </c>
      <c r="D773" t="s">
        <v>1443</v>
      </c>
      <c r="E773">
        <v>3</v>
      </c>
      <c r="F773" t="s">
        <v>13807</v>
      </c>
      <c r="G773" s="88">
        <v>1</v>
      </c>
      <c r="H773" s="88" t="s">
        <v>8278</v>
      </c>
      <c r="I773">
        <v>1</v>
      </c>
      <c r="J773" t="s">
        <v>13801</v>
      </c>
      <c r="K773" t="s">
        <v>13808</v>
      </c>
      <c r="L773">
        <v>270107</v>
      </c>
      <c r="M773" t="s">
        <v>13588</v>
      </c>
      <c r="N773">
        <v>270107006</v>
      </c>
      <c r="O773" t="s">
        <v>13613</v>
      </c>
      <c r="P773">
        <v>0</v>
      </c>
      <c r="Q773">
        <v>4538.1767801442729</v>
      </c>
      <c r="R773">
        <v>0</v>
      </c>
    </row>
    <row r="774" spans="1:18" x14ac:dyDescent="0.25">
      <c r="A774">
        <v>7</v>
      </c>
      <c r="B774">
        <v>7306</v>
      </c>
      <c r="C774" t="s">
        <v>786</v>
      </c>
      <c r="D774" t="s">
        <v>1443</v>
      </c>
      <c r="E774">
        <v>3</v>
      </c>
      <c r="F774" t="s">
        <v>13807</v>
      </c>
      <c r="G774" s="88">
        <v>1</v>
      </c>
      <c r="H774" s="88" t="s">
        <v>8278</v>
      </c>
      <c r="I774">
        <v>1</v>
      </c>
      <c r="J774" t="s">
        <v>13801</v>
      </c>
      <c r="K774" t="s">
        <v>13809</v>
      </c>
      <c r="L774">
        <v>270107</v>
      </c>
      <c r="M774" t="s">
        <v>13588</v>
      </c>
      <c r="N774">
        <v>270107006</v>
      </c>
      <c r="O774" t="s">
        <v>13613</v>
      </c>
      <c r="P774">
        <v>0</v>
      </c>
      <c r="Q774">
        <v>644.77777777777806</v>
      </c>
      <c r="R774">
        <v>0</v>
      </c>
    </row>
    <row r="775" spans="1:18" x14ac:dyDescent="0.25">
      <c r="A775">
        <v>7</v>
      </c>
      <c r="B775">
        <v>7306</v>
      </c>
      <c r="C775" t="s">
        <v>786</v>
      </c>
      <c r="D775" t="s">
        <v>1443</v>
      </c>
      <c r="E775">
        <v>4</v>
      </c>
      <c r="F775" t="s">
        <v>13810</v>
      </c>
      <c r="G775" s="88">
        <v>1</v>
      </c>
      <c r="H775" s="88" t="s">
        <v>8278</v>
      </c>
      <c r="I775">
        <v>1</v>
      </c>
      <c r="J775" t="s">
        <v>13801</v>
      </c>
      <c r="K775" t="s">
        <v>13811</v>
      </c>
      <c r="L775">
        <v>270107</v>
      </c>
      <c r="M775" t="s">
        <v>13588</v>
      </c>
      <c r="N775">
        <v>270107006</v>
      </c>
      <c r="O775" t="s">
        <v>13613</v>
      </c>
      <c r="P775">
        <v>0</v>
      </c>
      <c r="Q775">
        <v>4538.1767801442729</v>
      </c>
      <c r="R775">
        <v>0</v>
      </c>
    </row>
    <row r="776" spans="1:18" x14ac:dyDescent="0.25">
      <c r="A776">
        <v>7</v>
      </c>
      <c r="B776">
        <v>7306</v>
      </c>
      <c r="C776" t="s">
        <v>786</v>
      </c>
      <c r="D776" t="s">
        <v>1443</v>
      </c>
      <c r="E776">
        <v>4</v>
      </c>
      <c r="F776" t="s">
        <v>13810</v>
      </c>
      <c r="G776" s="88">
        <v>1</v>
      </c>
      <c r="H776" s="88" t="s">
        <v>8278</v>
      </c>
      <c r="I776">
        <v>1</v>
      </c>
      <c r="J776" t="s">
        <v>13801</v>
      </c>
      <c r="K776" t="s">
        <v>13812</v>
      </c>
      <c r="L776">
        <v>270107</v>
      </c>
      <c r="M776" t="s">
        <v>13588</v>
      </c>
      <c r="N776">
        <v>270107006</v>
      </c>
      <c r="O776" t="s">
        <v>13613</v>
      </c>
      <c r="P776">
        <v>0</v>
      </c>
      <c r="Q776">
        <v>644.77777777777806</v>
      </c>
      <c r="R776">
        <v>0</v>
      </c>
    </row>
    <row r="777" spans="1:18" x14ac:dyDescent="0.25">
      <c r="A777">
        <v>7</v>
      </c>
      <c r="B777">
        <v>7306</v>
      </c>
      <c r="C777" t="s">
        <v>786</v>
      </c>
      <c r="D777" t="s">
        <v>1443</v>
      </c>
      <c r="E777">
        <v>7</v>
      </c>
      <c r="F777" t="s">
        <v>13813</v>
      </c>
      <c r="G777" s="88">
        <v>2</v>
      </c>
      <c r="H777" s="88" t="s">
        <v>13770</v>
      </c>
      <c r="I777">
        <v>3</v>
      </c>
      <c r="J777" t="s">
        <v>13814</v>
      </c>
      <c r="K777" t="s">
        <v>13771</v>
      </c>
      <c r="L777">
        <v>270107</v>
      </c>
      <c r="M777" t="s">
        <v>13588</v>
      </c>
      <c r="N777">
        <v>270107005</v>
      </c>
      <c r="O777" t="s">
        <v>13608</v>
      </c>
      <c r="P777">
        <v>0</v>
      </c>
      <c r="Q777">
        <v>1885.8954248365981</v>
      </c>
      <c r="R777">
        <v>0</v>
      </c>
    </row>
    <row r="778" spans="1:18" x14ac:dyDescent="0.25">
      <c r="A778">
        <v>7</v>
      </c>
      <c r="B778">
        <v>7306</v>
      </c>
      <c r="C778" t="s">
        <v>786</v>
      </c>
      <c r="D778" t="s">
        <v>1443</v>
      </c>
      <c r="E778">
        <v>7</v>
      </c>
      <c r="F778" t="s">
        <v>13813</v>
      </c>
      <c r="G778" s="88">
        <v>2</v>
      </c>
      <c r="H778" s="88" t="s">
        <v>13770</v>
      </c>
      <c r="I778">
        <v>3</v>
      </c>
      <c r="J778" t="s">
        <v>13814</v>
      </c>
      <c r="K778" t="s">
        <v>13815</v>
      </c>
      <c r="L778">
        <v>270107</v>
      </c>
      <c r="M778" t="s">
        <v>13588</v>
      </c>
      <c r="N778">
        <v>270107005</v>
      </c>
      <c r="O778" t="s">
        <v>13608</v>
      </c>
      <c r="P778">
        <v>0</v>
      </c>
      <c r="Q778">
        <v>2923.685301309752</v>
      </c>
      <c r="R778">
        <v>0</v>
      </c>
    </row>
    <row r="779" spans="1:18" x14ac:dyDescent="0.25">
      <c r="A779">
        <v>7</v>
      </c>
      <c r="B779">
        <v>7306</v>
      </c>
      <c r="C779" t="s">
        <v>786</v>
      </c>
      <c r="D779" t="s">
        <v>1443</v>
      </c>
      <c r="E779">
        <v>7</v>
      </c>
      <c r="F779" t="s">
        <v>13813</v>
      </c>
      <c r="G779" s="88">
        <v>2</v>
      </c>
      <c r="H779" s="88" t="s">
        <v>13770</v>
      </c>
      <c r="I779">
        <v>3</v>
      </c>
      <c r="J779" t="s">
        <v>13814</v>
      </c>
      <c r="K779" t="s">
        <v>13816</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13800</v>
      </c>
      <c r="G780" s="88">
        <v>1</v>
      </c>
      <c r="H780" s="88" t="s">
        <v>8278</v>
      </c>
      <c r="I780">
        <v>1</v>
      </c>
      <c r="J780" t="s">
        <v>13801</v>
      </c>
      <c r="K780" t="s">
        <v>13802</v>
      </c>
      <c r="L780">
        <v>270107</v>
      </c>
      <c r="M780" t="s">
        <v>13588</v>
      </c>
      <c r="N780">
        <v>270107006</v>
      </c>
      <c r="O780" t="s">
        <v>13613</v>
      </c>
      <c r="P780">
        <v>0</v>
      </c>
      <c r="Q780">
        <v>2488.3516095534792</v>
      </c>
      <c r="R780">
        <v>0</v>
      </c>
    </row>
    <row r="781" spans="1:18" x14ac:dyDescent="0.25">
      <c r="A781">
        <v>7</v>
      </c>
      <c r="B781">
        <v>7308</v>
      </c>
      <c r="C781" t="s">
        <v>786</v>
      </c>
      <c r="D781" t="s">
        <v>1449</v>
      </c>
      <c r="E781">
        <v>2</v>
      </c>
      <c r="F781" t="s">
        <v>13804</v>
      </c>
      <c r="G781" s="88">
        <v>2</v>
      </c>
      <c r="H781" s="88" t="s">
        <v>13770</v>
      </c>
      <c r="I781">
        <v>1</v>
      </c>
      <c r="J781" t="s">
        <v>13801</v>
      </c>
      <c r="K781" t="s">
        <v>13805</v>
      </c>
      <c r="L781">
        <v>270107</v>
      </c>
      <c r="M781" t="s">
        <v>13588</v>
      </c>
      <c r="N781">
        <v>270107006</v>
      </c>
      <c r="O781" t="s">
        <v>13613</v>
      </c>
      <c r="P781">
        <v>0</v>
      </c>
      <c r="Q781">
        <v>2488.3516095534792</v>
      </c>
      <c r="R781">
        <v>0</v>
      </c>
    </row>
    <row r="782" spans="1:18" x14ac:dyDescent="0.25">
      <c r="A782">
        <v>7</v>
      </c>
      <c r="B782">
        <v>7308</v>
      </c>
      <c r="C782" t="s">
        <v>786</v>
      </c>
      <c r="D782" t="s">
        <v>1449</v>
      </c>
      <c r="E782">
        <v>3</v>
      </c>
      <c r="F782" t="s">
        <v>13807</v>
      </c>
      <c r="G782" s="88">
        <v>1</v>
      </c>
      <c r="H782" s="88" t="s">
        <v>8278</v>
      </c>
      <c r="I782">
        <v>1</v>
      </c>
      <c r="J782" t="s">
        <v>13801</v>
      </c>
      <c r="K782" t="s">
        <v>13808</v>
      </c>
      <c r="L782">
        <v>270107</v>
      </c>
      <c r="M782" t="s">
        <v>13588</v>
      </c>
      <c r="N782">
        <v>270107006</v>
      </c>
      <c r="O782" t="s">
        <v>13613</v>
      </c>
      <c r="P782">
        <v>0</v>
      </c>
      <c r="Q782">
        <v>2488.3516095534792</v>
      </c>
      <c r="R782">
        <v>0</v>
      </c>
    </row>
    <row r="783" spans="1:18" x14ac:dyDescent="0.25">
      <c r="A783">
        <v>7</v>
      </c>
      <c r="B783">
        <v>7308</v>
      </c>
      <c r="C783" t="s">
        <v>786</v>
      </c>
      <c r="D783" t="s">
        <v>1449</v>
      </c>
      <c r="E783">
        <v>4</v>
      </c>
      <c r="F783" t="s">
        <v>13810</v>
      </c>
      <c r="G783" s="88">
        <v>1</v>
      </c>
      <c r="H783" s="88" t="s">
        <v>8278</v>
      </c>
      <c r="I783">
        <v>1</v>
      </c>
      <c r="J783" t="s">
        <v>13801</v>
      </c>
      <c r="K783" t="s">
        <v>13811</v>
      </c>
      <c r="L783">
        <v>270107</v>
      </c>
      <c r="M783" t="s">
        <v>13588</v>
      </c>
      <c r="N783">
        <v>270107006</v>
      </c>
      <c r="O783" t="s">
        <v>13613</v>
      </c>
      <c r="P783">
        <v>0</v>
      </c>
      <c r="Q783">
        <v>2488.3516095534792</v>
      </c>
      <c r="R783">
        <v>0</v>
      </c>
    </row>
    <row r="784" spans="1:18" x14ac:dyDescent="0.25">
      <c r="A784">
        <v>7</v>
      </c>
      <c r="B784">
        <v>7308</v>
      </c>
      <c r="C784" t="s">
        <v>786</v>
      </c>
      <c r="D784" t="s">
        <v>1449</v>
      </c>
      <c r="E784">
        <v>7</v>
      </c>
      <c r="F784" t="s">
        <v>13813</v>
      </c>
      <c r="G784" s="88">
        <v>2</v>
      </c>
      <c r="H784" s="88" t="s">
        <v>13770</v>
      </c>
      <c r="I784">
        <v>3</v>
      </c>
      <c r="J784" t="s">
        <v>13814</v>
      </c>
      <c r="K784" t="s">
        <v>13771</v>
      </c>
      <c r="L784">
        <v>270107</v>
      </c>
      <c r="M784" t="s">
        <v>13588</v>
      </c>
      <c r="N784">
        <v>270107005</v>
      </c>
      <c r="O784" t="s">
        <v>13608</v>
      </c>
      <c r="P784">
        <v>0</v>
      </c>
      <c r="Q784">
        <v>373.37383177570098</v>
      </c>
      <c r="R784">
        <v>0</v>
      </c>
    </row>
    <row r="785" spans="1:18" x14ac:dyDescent="0.25">
      <c r="A785">
        <v>7</v>
      </c>
      <c r="B785">
        <v>7308</v>
      </c>
      <c r="C785" t="s">
        <v>786</v>
      </c>
      <c r="D785" t="s">
        <v>1449</v>
      </c>
      <c r="E785">
        <v>7</v>
      </c>
      <c r="F785" t="s">
        <v>13813</v>
      </c>
      <c r="G785" s="88">
        <v>2</v>
      </c>
      <c r="H785" s="88" t="s">
        <v>13770</v>
      </c>
      <c r="I785">
        <v>3</v>
      </c>
      <c r="J785" t="s">
        <v>13814</v>
      </c>
      <c r="K785" t="s">
        <v>13815</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13800</v>
      </c>
      <c r="G786" s="88">
        <v>1</v>
      </c>
      <c r="H786" s="88" t="s">
        <v>8278</v>
      </c>
      <c r="I786">
        <v>1</v>
      </c>
      <c r="J786" t="s">
        <v>13801</v>
      </c>
      <c r="K786" t="s">
        <v>13802</v>
      </c>
      <c r="L786">
        <v>270107</v>
      </c>
      <c r="M786" t="s">
        <v>13588</v>
      </c>
      <c r="N786">
        <v>270107006</v>
      </c>
      <c r="O786" t="s">
        <v>13613</v>
      </c>
      <c r="P786">
        <v>0</v>
      </c>
      <c r="Q786">
        <v>5418.1802599403763</v>
      </c>
      <c r="R786">
        <v>0</v>
      </c>
    </row>
    <row r="787" spans="1:18" x14ac:dyDescent="0.25">
      <c r="A787">
        <v>7</v>
      </c>
      <c r="B787">
        <v>7309</v>
      </c>
      <c r="C787" t="s">
        <v>786</v>
      </c>
      <c r="D787" t="s">
        <v>1452</v>
      </c>
      <c r="E787">
        <v>2</v>
      </c>
      <c r="F787" t="s">
        <v>13804</v>
      </c>
      <c r="G787" s="88">
        <v>2</v>
      </c>
      <c r="H787" s="88" t="s">
        <v>13770</v>
      </c>
      <c r="I787">
        <v>1</v>
      </c>
      <c r="J787" t="s">
        <v>13801</v>
      </c>
      <c r="K787" t="s">
        <v>13805</v>
      </c>
      <c r="L787">
        <v>270107</v>
      </c>
      <c r="M787" t="s">
        <v>13588</v>
      </c>
      <c r="N787">
        <v>270107006</v>
      </c>
      <c r="O787" t="s">
        <v>13613</v>
      </c>
      <c r="P787">
        <v>0</v>
      </c>
      <c r="Q787">
        <v>5418.1802599403763</v>
      </c>
      <c r="R787">
        <v>0</v>
      </c>
    </row>
    <row r="788" spans="1:18" x14ac:dyDescent="0.25">
      <c r="A788">
        <v>7</v>
      </c>
      <c r="B788">
        <v>7309</v>
      </c>
      <c r="C788" t="s">
        <v>786</v>
      </c>
      <c r="D788" t="s">
        <v>1452</v>
      </c>
      <c r="E788">
        <v>3</v>
      </c>
      <c r="F788" t="s">
        <v>13807</v>
      </c>
      <c r="G788" s="88">
        <v>1</v>
      </c>
      <c r="H788" s="88" t="s">
        <v>8278</v>
      </c>
      <c r="I788">
        <v>1</v>
      </c>
      <c r="J788" t="s">
        <v>13801</v>
      </c>
      <c r="K788" t="s">
        <v>13808</v>
      </c>
      <c r="L788">
        <v>270107</v>
      </c>
      <c r="M788" t="s">
        <v>13588</v>
      </c>
      <c r="N788">
        <v>270107006</v>
      </c>
      <c r="O788" t="s">
        <v>13613</v>
      </c>
      <c r="P788">
        <v>0</v>
      </c>
      <c r="Q788">
        <v>5418.1802599403763</v>
      </c>
      <c r="R788">
        <v>0</v>
      </c>
    </row>
    <row r="789" spans="1:18" x14ac:dyDescent="0.25">
      <c r="A789">
        <v>7</v>
      </c>
      <c r="B789">
        <v>7309</v>
      </c>
      <c r="C789" t="s">
        <v>786</v>
      </c>
      <c r="D789" t="s">
        <v>1452</v>
      </c>
      <c r="E789">
        <v>4</v>
      </c>
      <c r="F789" t="s">
        <v>13810</v>
      </c>
      <c r="G789" s="88">
        <v>1</v>
      </c>
      <c r="H789" s="88" t="s">
        <v>8278</v>
      </c>
      <c r="I789">
        <v>1</v>
      </c>
      <c r="J789" t="s">
        <v>13801</v>
      </c>
      <c r="K789" t="s">
        <v>13811</v>
      </c>
      <c r="L789">
        <v>270107</v>
      </c>
      <c r="M789" t="s">
        <v>13588</v>
      </c>
      <c r="N789">
        <v>270107006</v>
      </c>
      <c r="O789" t="s">
        <v>13613</v>
      </c>
      <c r="P789">
        <v>0</v>
      </c>
      <c r="Q789">
        <v>5418.1802599403763</v>
      </c>
      <c r="R789">
        <v>0</v>
      </c>
    </row>
    <row r="790" spans="1:18" x14ac:dyDescent="0.25">
      <c r="A790">
        <v>7</v>
      </c>
      <c r="B790">
        <v>7309</v>
      </c>
      <c r="C790" t="s">
        <v>786</v>
      </c>
      <c r="D790" t="s">
        <v>1452</v>
      </c>
      <c r="E790">
        <v>7</v>
      </c>
      <c r="F790" t="s">
        <v>13813</v>
      </c>
      <c r="G790" s="88">
        <v>2</v>
      </c>
      <c r="H790" s="88" t="s">
        <v>13770</v>
      </c>
      <c r="I790">
        <v>3</v>
      </c>
      <c r="J790" t="s">
        <v>13814</v>
      </c>
      <c r="K790" t="s">
        <v>13771</v>
      </c>
      <c r="L790">
        <v>270107</v>
      </c>
      <c r="M790" t="s">
        <v>13588</v>
      </c>
      <c r="N790">
        <v>270107005</v>
      </c>
      <c r="O790" t="s">
        <v>13608</v>
      </c>
      <c r="P790">
        <v>0</v>
      </c>
      <c r="Q790">
        <v>1543.8075235319741</v>
      </c>
      <c r="R790">
        <v>0</v>
      </c>
    </row>
    <row r="791" spans="1:18" x14ac:dyDescent="0.25">
      <c r="A791">
        <v>7</v>
      </c>
      <c r="B791">
        <v>7309</v>
      </c>
      <c r="C791" t="s">
        <v>786</v>
      </c>
      <c r="D791" t="s">
        <v>1452</v>
      </c>
      <c r="E791">
        <v>7</v>
      </c>
      <c r="F791" t="s">
        <v>13813</v>
      </c>
      <c r="G791" s="88">
        <v>2</v>
      </c>
      <c r="H791" s="88" t="s">
        <v>13770</v>
      </c>
      <c r="I791">
        <v>3</v>
      </c>
      <c r="J791" t="s">
        <v>13814</v>
      </c>
      <c r="K791" t="s">
        <v>13815</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13800</v>
      </c>
      <c r="G792" s="88">
        <v>1</v>
      </c>
      <c r="H792" s="88" t="s">
        <v>8278</v>
      </c>
      <c r="I792">
        <v>1</v>
      </c>
      <c r="J792" t="s">
        <v>13801</v>
      </c>
      <c r="K792" t="s">
        <v>13802</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13800</v>
      </c>
      <c r="G793" s="88">
        <v>1</v>
      </c>
      <c r="H793" s="88" t="s">
        <v>8278</v>
      </c>
      <c r="I793">
        <v>1</v>
      </c>
      <c r="J793" t="s">
        <v>13801</v>
      </c>
      <c r="K793" t="s">
        <v>13803</v>
      </c>
      <c r="L793">
        <v>270107</v>
      </c>
      <c r="M793" t="s">
        <v>13588</v>
      </c>
      <c r="N793">
        <v>270107006</v>
      </c>
      <c r="O793" t="s">
        <v>13613</v>
      </c>
      <c r="P793">
        <v>2176</v>
      </c>
      <c r="Q793">
        <v>0</v>
      </c>
      <c r="R793">
        <v>723.64</v>
      </c>
    </row>
    <row r="794" spans="1:18" x14ac:dyDescent="0.25">
      <c r="A794">
        <v>7</v>
      </c>
      <c r="B794">
        <v>7401</v>
      </c>
      <c r="C794" t="s">
        <v>786</v>
      </c>
      <c r="D794" t="s">
        <v>1455</v>
      </c>
      <c r="E794">
        <v>2</v>
      </c>
      <c r="F794" t="s">
        <v>13804</v>
      </c>
      <c r="G794" s="88">
        <v>2</v>
      </c>
      <c r="H794" s="88" t="s">
        <v>13770</v>
      </c>
      <c r="I794">
        <v>1</v>
      </c>
      <c r="J794" t="s">
        <v>13801</v>
      </c>
      <c r="K794" t="s">
        <v>13805</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2</v>
      </c>
      <c r="F795" t="s">
        <v>13804</v>
      </c>
      <c r="G795" s="88">
        <v>2</v>
      </c>
      <c r="H795" s="88" t="s">
        <v>13770</v>
      </c>
      <c r="I795">
        <v>1</v>
      </c>
      <c r="J795" t="s">
        <v>13801</v>
      </c>
      <c r="K795" t="s">
        <v>13806</v>
      </c>
      <c r="L795">
        <v>270107</v>
      </c>
      <c r="M795" t="s">
        <v>13588</v>
      </c>
      <c r="N795">
        <v>270107006</v>
      </c>
      <c r="O795" t="s">
        <v>13613</v>
      </c>
      <c r="P795">
        <v>4071</v>
      </c>
      <c r="Q795">
        <v>0</v>
      </c>
      <c r="R795">
        <v>723.64</v>
      </c>
    </row>
    <row r="796" spans="1:18" x14ac:dyDescent="0.25">
      <c r="A796">
        <v>7</v>
      </c>
      <c r="B796">
        <v>7401</v>
      </c>
      <c r="C796" t="s">
        <v>786</v>
      </c>
      <c r="D796" t="s">
        <v>1455</v>
      </c>
      <c r="E796">
        <v>3</v>
      </c>
      <c r="F796" t="s">
        <v>13807</v>
      </c>
      <c r="G796" s="88">
        <v>1</v>
      </c>
      <c r="H796" s="88" t="s">
        <v>8278</v>
      </c>
      <c r="I796">
        <v>1</v>
      </c>
      <c r="J796" t="s">
        <v>13801</v>
      </c>
      <c r="K796" t="s">
        <v>13808</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3</v>
      </c>
      <c r="F797" t="s">
        <v>13807</v>
      </c>
      <c r="G797" s="88">
        <v>1</v>
      </c>
      <c r="H797" s="88" t="s">
        <v>8278</v>
      </c>
      <c r="I797">
        <v>1</v>
      </c>
      <c r="J797" t="s">
        <v>13801</v>
      </c>
      <c r="K797" t="s">
        <v>13809</v>
      </c>
      <c r="L797">
        <v>270107</v>
      </c>
      <c r="M797" t="s">
        <v>13588</v>
      </c>
      <c r="N797">
        <v>270107006</v>
      </c>
      <c r="O797" t="s">
        <v>13613</v>
      </c>
      <c r="P797">
        <v>0</v>
      </c>
      <c r="Q797">
        <v>0</v>
      </c>
      <c r="R797">
        <v>723.64</v>
      </c>
    </row>
    <row r="798" spans="1:18" x14ac:dyDescent="0.25">
      <c r="A798">
        <v>7</v>
      </c>
      <c r="B798">
        <v>7401</v>
      </c>
      <c r="C798" t="s">
        <v>786</v>
      </c>
      <c r="D798" t="s">
        <v>1455</v>
      </c>
      <c r="E798">
        <v>4</v>
      </c>
      <c r="F798" t="s">
        <v>13810</v>
      </c>
      <c r="G798" s="88">
        <v>1</v>
      </c>
      <c r="H798" s="88" t="s">
        <v>8278</v>
      </c>
      <c r="I798">
        <v>1</v>
      </c>
      <c r="J798" t="s">
        <v>13801</v>
      </c>
      <c r="K798" t="s">
        <v>13811</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4</v>
      </c>
      <c r="F799" t="s">
        <v>13810</v>
      </c>
      <c r="G799" s="88">
        <v>1</v>
      </c>
      <c r="H799" s="88" t="s">
        <v>8278</v>
      </c>
      <c r="I799">
        <v>1</v>
      </c>
      <c r="J799" t="s">
        <v>13801</v>
      </c>
      <c r="K799" t="s">
        <v>13812</v>
      </c>
      <c r="L799">
        <v>270107</v>
      </c>
      <c r="M799" t="s">
        <v>13588</v>
      </c>
      <c r="N799">
        <v>270107006</v>
      </c>
      <c r="O799" t="s">
        <v>13613</v>
      </c>
      <c r="P799">
        <v>2176</v>
      </c>
      <c r="Q799">
        <v>0</v>
      </c>
      <c r="R799">
        <v>723.64</v>
      </c>
    </row>
    <row r="800" spans="1:18" x14ac:dyDescent="0.25">
      <c r="A800">
        <v>7</v>
      </c>
      <c r="B800">
        <v>7401</v>
      </c>
      <c r="C800" t="s">
        <v>786</v>
      </c>
      <c r="D800" t="s">
        <v>1455</v>
      </c>
      <c r="E800">
        <v>7</v>
      </c>
      <c r="F800" t="s">
        <v>13813</v>
      </c>
      <c r="G800" s="88">
        <v>2</v>
      </c>
      <c r="H800" s="88" t="s">
        <v>13770</v>
      </c>
      <c r="I800">
        <v>3</v>
      </c>
      <c r="J800" t="s">
        <v>13814</v>
      </c>
      <c r="K800" t="s">
        <v>13771</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7</v>
      </c>
      <c r="F801" t="s">
        <v>13813</v>
      </c>
      <c r="G801" s="88">
        <v>2</v>
      </c>
      <c r="H801" s="88" t="s">
        <v>13770</v>
      </c>
      <c r="I801">
        <v>3</v>
      </c>
      <c r="J801" t="s">
        <v>13814</v>
      </c>
      <c r="K801" t="s">
        <v>13815</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7</v>
      </c>
      <c r="F802" t="s">
        <v>13813</v>
      </c>
      <c r="G802" s="88">
        <v>2</v>
      </c>
      <c r="H802" s="88" t="s">
        <v>13770</v>
      </c>
      <c r="I802">
        <v>3</v>
      </c>
      <c r="J802" t="s">
        <v>13814</v>
      </c>
      <c r="K802" t="s">
        <v>13816</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13800</v>
      </c>
      <c r="G803" s="88">
        <v>1</v>
      </c>
      <c r="H803" s="88" t="s">
        <v>8278</v>
      </c>
      <c r="I803">
        <v>1</v>
      </c>
      <c r="J803" t="s">
        <v>13801</v>
      </c>
      <c r="K803" t="s">
        <v>13802</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13800</v>
      </c>
      <c r="G804" s="88">
        <v>1</v>
      </c>
      <c r="H804" s="88" t="s">
        <v>8278</v>
      </c>
      <c r="I804">
        <v>1</v>
      </c>
      <c r="J804" t="s">
        <v>13801</v>
      </c>
      <c r="K804" t="s">
        <v>13803</v>
      </c>
      <c r="L804">
        <v>270107</v>
      </c>
      <c r="M804" t="s">
        <v>13588</v>
      </c>
      <c r="N804">
        <v>270107006</v>
      </c>
      <c r="O804" t="s">
        <v>13613</v>
      </c>
      <c r="P804">
        <v>0</v>
      </c>
      <c r="Q804">
        <v>525.65591397849505</v>
      </c>
      <c r="R804">
        <v>0</v>
      </c>
    </row>
    <row r="805" spans="1:18" x14ac:dyDescent="0.25">
      <c r="A805">
        <v>7</v>
      </c>
      <c r="B805">
        <v>7402</v>
      </c>
      <c r="C805" t="s">
        <v>786</v>
      </c>
      <c r="D805" t="s">
        <v>1458</v>
      </c>
      <c r="E805">
        <v>2</v>
      </c>
      <c r="F805" t="s">
        <v>13804</v>
      </c>
      <c r="G805" s="88">
        <v>2</v>
      </c>
      <c r="H805" s="88" t="s">
        <v>13770</v>
      </c>
      <c r="I805">
        <v>1</v>
      </c>
      <c r="J805" t="s">
        <v>13801</v>
      </c>
      <c r="K805" t="s">
        <v>13805</v>
      </c>
      <c r="L805">
        <v>270107</v>
      </c>
      <c r="M805" t="s">
        <v>13588</v>
      </c>
      <c r="N805">
        <v>270107006</v>
      </c>
      <c r="O805" t="s">
        <v>13613</v>
      </c>
      <c r="P805">
        <v>0</v>
      </c>
      <c r="Q805">
        <v>9764.2447527935892</v>
      </c>
      <c r="R805">
        <v>0</v>
      </c>
    </row>
    <row r="806" spans="1:18" x14ac:dyDescent="0.25">
      <c r="A806">
        <v>7</v>
      </c>
      <c r="B806">
        <v>7402</v>
      </c>
      <c r="C806" t="s">
        <v>786</v>
      </c>
      <c r="D806" t="s">
        <v>1458</v>
      </c>
      <c r="E806">
        <v>2</v>
      </c>
      <c r="F806" t="s">
        <v>13804</v>
      </c>
      <c r="G806" s="88">
        <v>2</v>
      </c>
      <c r="H806" s="88" t="s">
        <v>13770</v>
      </c>
      <c r="I806">
        <v>1</v>
      </c>
      <c r="J806" t="s">
        <v>13801</v>
      </c>
      <c r="K806" t="s">
        <v>13806</v>
      </c>
      <c r="L806">
        <v>270107</v>
      </c>
      <c r="M806" t="s">
        <v>13588</v>
      </c>
      <c r="N806">
        <v>270107006</v>
      </c>
      <c r="O806" t="s">
        <v>13613</v>
      </c>
      <c r="P806">
        <v>0</v>
      </c>
      <c r="Q806">
        <v>2066.2350806451623</v>
      </c>
      <c r="R806">
        <v>0</v>
      </c>
    </row>
    <row r="807" spans="1:18" x14ac:dyDescent="0.25">
      <c r="A807">
        <v>7</v>
      </c>
      <c r="B807">
        <v>7402</v>
      </c>
      <c r="C807" t="s">
        <v>786</v>
      </c>
      <c r="D807" t="s">
        <v>1458</v>
      </c>
      <c r="E807">
        <v>3</v>
      </c>
      <c r="F807" t="s">
        <v>13807</v>
      </c>
      <c r="G807" s="88">
        <v>1</v>
      </c>
      <c r="H807" s="88" t="s">
        <v>8278</v>
      </c>
      <c r="I807">
        <v>1</v>
      </c>
      <c r="J807" t="s">
        <v>13801</v>
      </c>
      <c r="K807" t="s">
        <v>13808</v>
      </c>
      <c r="L807">
        <v>270107</v>
      </c>
      <c r="M807" t="s">
        <v>13588</v>
      </c>
      <c r="N807">
        <v>270107006</v>
      </c>
      <c r="O807" t="s">
        <v>13613</v>
      </c>
      <c r="P807">
        <v>0</v>
      </c>
      <c r="Q807">
        <v>11304.823919460259</v>
      </c>
      <c r="R807">
        <v>0</v>
      </c>
    </row>
    <row r="808" spans="1:18" x14ac:dyDescent="0.25">
      <c r="A808">
        <v>7</v>
      </c>
      <c r="B808">
        <v>7402</v>
      </c>
      <c r="C808" t="s">
        <v>786</v>
      </c>
      <c r="D808" t="s">
        <v>1458</v>
      </c>
      <c r="E808">
        <v>3</v>
      </c>
      <c r="F808" t="s">
        <v>13807</v>
      </c>
      <c r="G808" s="88">
        <v>1</v>
      </c>
      <c r="H808" s="88" t="s">
        <v>8278</v>
      </c>
      <c r="I808">
        <v>1</v>
      </c>
      <c r="J808" t="s">
        <v>13801</v>
      </c>
      <c r="K808" t="s">
        <v>13809</v>
      </c>
      <c r="L808">
        <v>270107</v>
      </c>
      <c r="M808" t="s">
        <v>13588</v>
      </c>
      <c r="N808">
        <v>270107006</v>
      </c>
      <c r="O808" t="s">
        <v>13613</v>
      </c>
      <c r="P808">
        <v>0</v>
      </c>
      <c r="Q808">
        <v>525.65591397849505</v>
      </c>
      <c r="R808">
        <v>0</v>
      </c>
    </row>
    <row r="809" spans="1:18" x14ac:dyDescent="0.25">
      <c r="A809">
        <v>7</v>
      </c>
      <c r="B809">
        <v>7402</v>
      </c>
      <c r="C809" t="s">
        <v>786</v>
      </c>
      <c r="D809" t="s">
        <v>1458</v>
      </c>
      <c r="E809">
        <v>4</v>
      </c>
      <c r="F809" t="s">
        <v>13810</v>
      </c>
      <c r="G809" s="88">
        <v>1</v>
      </c>
      <c r="H809" s="88" t="s">
        <v>8278</v>
      </c>
      <c r="I809">
        <v>1</v>
      </c>
      <c r="J809" t="s">
        <v>13801</v>
      </c>
      <c r="K809" t="s">
        <v>13811</v>
      </c>
      <c r="L809">
        <v>270107</v>
      </c>
      <c r="M809" t="s">
        <v>13588</v>
      </c>
      <c r="N809">
        <v>270107006</v>
      </c>
      <c r="O809" t="s">
        <v>13613</v>
      </c>
      <c r="P809">
        <v>0</v>
      </c>
      <c r="Q809">
        <v>11304.823919460259</v>
      </c>
      <c r="R809">
        <v>0</v>
      </c>
    </row>
    <row r="810" spans="1:18" x14ac:dyDescent="0.25">
      <c r="A810">
        <v>7</v>
      </c>
      <c r="B810">
        <v>7402</v>
      </c>
      <c r="C810" t="s">
        <v>786</v>
      </c>
      <c r="D810" t="s">
        <v>1458</v>
      </c>
      <c r="E810">
        <v>4</v>
      </c>
      <c r="F810" t="s">
        <v>13810</v>
      </c>
      <c r="G810" s="88">
        <v>1</v>
      </c>
      <c r="H810" s="88" t="s">
        <v>8278</v>
      </c>
      <c r="I810">
        <v>1</v>
      </c>
      <c r="J810" t="s">
        <v>13801</v>
      </c>
      <c r="K810" t="s">
        <v>13812</v>
      </c>
      <c r="L810">
        <v>270107</v>
      </c>
      <c r="M810" t="s">
        <v>13588</v>
      </c>
      <c r="N810">
        <v>270107006</v>
      </c>
      <c r="O810" t="s">
        <v>13613</v>
      </c>
      <c r="P810">
        <v>0</v>
      </c>
      <c r="Q810">
        <v>525.65591397849505</v>
      </c>
      <c r="R810">
        <v>0</v>
      </c>
    </row>
    <row r="811" spans="1:18" x14ac:dyDescent="0.25">
      <c r="A811">
        <v>7</v>
      </c>
      <c r="B811">
        <v>7402</v>
      </c>
      <c r="C811" t="s">
        <v>786</v>
      </c>
      <c r="D811" t="s">
        <v>1458</v>
      </c>
      <c r="E811">
        <v>7</v>
      </c>
      <c r="F811" t="s">
        <v>13813</v>
      </c>
      <c r="G811" s="88">
        <v>2</v>
      </c>
      <c r="H811" s="88" t="s">
        <v>13770</v>
      </c>
      <c r="I811">
        <v>3</v>
      </c>
      <c r="J811" t="s">
        <v>13814</v>
      </c>
      <c r="K811" t="s">
        <v>13771</v>
      </c>
      <c r="L811">
        <v>270107</v>
      </c>
      <c r="M811" t="s">
        <v>13588</v>
      </c>
      <c r="N811">
        <v>270107005</v>
      </c>
      <c r="O811" t="s">
        <v>13608</v>
      </c>
      <c r="P811">
        <v>0</v>
      </c>
      <c r="Q811">
        <v>2920.4569444444451</v>
      </c>
      <c r="R811">
        <v>0</v>
      </c>
    </row>
    <row r="812" spans="1:18" x14ac:dyDescent="0.25">
      <c r="A812">
        <v>7</v>
      </c>
      <c r="B812">
        <v>7402</v>
      </c>
      <c r="C812" t="s">
        <v>786</v>
      </c>
      <c r="D812" t="s">
        <v>1458</v>
      </c>
      <c r="E812">
        <v>7</v>
      </c>
      <c r="F812" t="s">
        <v>13813</v>
      </c>
      <c r="G812" s="88">
        <v>2</v>
      </c>
      <c r="H812" s="88" t="s">
        <v>13770</v>
      </c>
      <c r="I812">
        <v>3</v>
      </c>
      <c r="J812" t="s">
        <v>13814</v>
      </c>
      <c r="K812" t="s">
        <v>13815</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13800</v>
      </c>
      <c r="G813" s="88">
        <v>1</v>
      </c>
      <c r="H813" s="88" t="s">
        <v>8278</v>
      </c>
      <c r="I813">
        <v>1</v>
      </c>
      <c r="J813" t="s">
        <v>13801</v>
      </c>
      <c r="K813" t="s">
        <v>13802</v>
      </c>
      <c r="L813">
        <v>270107</v>
      </c>
      <c r="M813" t="s">
        <v>13588</v>
      </c>
      <c r="N813">
        <v>270107006</v>
      </c>
      <c r="O813" t="s">
        <v>13613</v>
      </c>
      <c r="P813">
        <v>0</v>
      </c>
      <c r="Q813">
        <v>1764.8992731048809</v>
      </c>
      <c r="R813">
        <v>0</v>
      </c>
    </row>
    <row r="814" spans="1:18" x14ac:dyDescent="0.25">
      <c r="A814">
        <v>7</v>
      </c>
      <c r="B814">
        <v>7403</v>
      </c>
      <c r="C814" t="s">
        <v>786</v>
      </c>
      <c r="D814" t="s">
        <v>1461</v>
      </c>
      <c r="E814">
        <v>2</v>
      </c>
      <c r="F814" t="s">
        <v>13804</v>
      </c>
      <c r="G814" s="88">
        <v>2</v>
      </c>
      <c r="H814" s="88" t="s">
        <v>13770</v>
      </c>
      <c r="I814">
        <v>1</v>
      </c>
      <c r="J814" t="s">
        <v>13801</v>
      </c>
      <c r="K814" t="s">
        <v>13805</v>
      </c>
      <c r="L814">
        <v>270107</v>
      </c>
      <c r="M814" t="s">
        <v>13588</v>
      </c>
      <c r="N814">
        <v>270107006</v>
      </c>
      <c r="O814" t="s">
        <v>13613</v>
      </c>
      <c r="P814">
        <v>0</v>
      </c>
      <c r="Q814">
        <v>1764.8992731048809</v>
      </c>
      <c r="R814">
        <v>0</v>
      </c>
    </row>
    <row r="815" spans="1:18" x14ac:dyDescent="0.25">
      <c r="A815">
        <v>7</v>
      </c>
      <c r="B815">
        <v>7403</v>
      </c>
      <c r="C815" t="s">
        <v>786</v>
      </c>
      <c r="D815" t="s">
        <v>1461</v>
      </c>
      <c r="E815">
        <v>3</v>
      </c>
      <c r="F815" t="s">
        <v>13807</v>
      </c>
      <c r="G815" s="88">
        <v>1</v>
      </c>
      <c r="H815" s="88" t="s">
        <v>8278</v>
      </c>
      <c r="I815">
        <v>1</v>
      </c>
      <c r="J815" t="s">
        <v>13801</v>
      </c>
      <c r="K815" t="s">
        <v>13808</v>
      </c>
      <c r="L815">
        <v>270107</v>
      </c>
      <c r="M815" t="s">
        <v>13588</v>
      </c>
      <c r="N815">
        <v>270107006</v>
      </c>
      <c r="O815" t="s">
        <v>13613</v>
      </c>
      <c r="P815">
        <v>0</v>
      </c>
      <c r="Q815">
        <v>1764.8992731048809</v>
      </c>
      <c r="R815">
        <v>0</v>
      </c>
    </row>
    <row r="816" spans="1:18" x14ac:dyDescent="0.25">
      <c r="A816">
        <v>7</v>
      </c>
      <c r="B816">
        <v>7403</v>
      </c>
      <c r="C816" t="s">
        <v>786</v>
      </c>
      <c r="D816" t="s">
        <v>1461</v>
      </c>
      <c r="E816">
        <v>4</v>
      </c>
      <c r="F816" t="s">
        <v>13810</v>
      </c>
      <c r="G816" s="88">
        <v>1</v>
      </c>
      <c r="H816" s="88" t="s">
        <v>8278</v>
      </c>
      <c r="I816">
        <v>1</v>
      </c>
      <c r="J816" t="s">
        <v>13801</v>
      </c>
      <c r="K816" t="s">
        <v>13811</v>
      </c>
      <c r="L816">
        <v>270107</v>
      </c>
      <c r="M816" t="s">
        <v>13588</v>
      </c>
      <c r="N816">
        <v>270107006</v>
      </c>
      <c r="O816" t="s">
        <v>13613</v>
      </c>
      <c r="P816">
        <v>0</v>
      </c>
      <c r="Q816">
        <v>1764.8992731048809</v>
      </c>
      <c r="R816">
        <v>0</v>
      </c>
    </row>
    <row r="817" spans="1:18" x14ac:dyDescent="0.25">
      <c r="A817">
        <v>7</v>
      </c>
      <c r="B817">
        <v>7403</v>
      </c>
      <c r="C817" t="s">
        <v>786</v>
      </c>
      <c r="D817" t="s">
        <v>1461</v>
      </c>
      <c r="E817">
        <v>7</v>
      </c>
      <c r="F817" t="s">
        <v>13813</v>
      </c>
      <c r="G817" s="88">
        <v>2</v>
      </c>
      <c r="H817" s="88" t="s">
        <v>13770</v>
      </c>
      <c r="I817">
        <v>3</v>
      </c>
      <c r="J817" t="s">
        <v>13814</v>
      </c>
      <c r="K817" t="s">
        <v>13771</v>
      </c>
      <c r="L817">
        <v>270107</v>
      </c>
      <c r="M817" t="s">
        <v>13588</v>
      </c>
      <c r="N817">
        <v>270107005</v>
      </c>
      <c r="O817" t="s">
        <v>13608</v>
      </c>
      <c r="P817">
        <v>0</v>
      </c>
      <c r="Q817">
        <v>746.74766355140196</v>
      </c>
      <c r="R817">
        <v>0</v>
      </c>
    </row>
    <row r="818" spans="1:18" x14ac:dyDescent="0.25">
      <c r="A818">
        <v>7</v>
      </c>
      <c r="B818">
        <v>7403</v>
      </c>
      <c r="C818" t="s">
        <v>786</v>
      </c>
      <c r="D818" t="s">
        <v>1461</v>
      </c>
      <c r="E818">
        <v>7</v>
      </c>
      <c r="F818" t="s">
        <v>13813</v>
      </c>
      <c r="G818" s="88">
        <v>2</v>
      </c>
      <c r="H818" s="88" t="s">
        <v>13770</v>
      </c>
      <c r="I818">
        <v>3</v>
      </c>
      <c r="J818" t="s">
        <v>13814</v>
      </c>
      <c r="K818" t="s">
        <v>13815</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13800</v>
      </c>
      <c r="G819" s="88">
        <v>1</v>
      </c>
      <c r="H819" s="88" t="s">
        <v>8278</v>
      </c>
      <c r="I819">
        <v>1</v>
      </c>
      <c r="J819" t="s">
        <v>13801</v>
      </c>
      <c r="K819" t="s">
        <v>13802</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2</v>
      </c>
      <c r="F820" t="s">
        <v>13804</v>
      </c>
      <c r="G820" s="88">
        <v>2</v>
      </c>
      <c r="H820" s="88" t="s">
        <v>13770</v>
      </c>
      <c r="I820">
        <v>1</v>
      </c>
      <c r="J820" t="s">
        <v>13801</v>
      </c>
      <c r="K820" t="s">
        <v>13805</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2</v>
      </c>
      <c r="F821" t="s">
        <v>13804</v>
      </c>
      <c r="G821" s="88">
        <v>2</v>
      </c>
      <c r="H821" s="88" t="s">
        <v>13770</v>
      </c>
      <c r="I821">
        <v>1</v>
      </c>
      <c r="J821" t="s">
        <v>13801</v>
      </c>
      <c r="K821" t="s">
        <v>13806</v>
      </c>
      <c r="L821">
        <v>270107</v>
      </c>
      <c r="M821" t="s">
        <v>13588</v>
      </c>
      <c r="N821">
        <v>270107006</v>
      </c>
      <c r="O821" t="s">
        <v>13613</v>
      </c>
      <c r="P821">
        <v>0</v>
      </c>
      <c r="Q821">
        <v>0</v>
      </c>
      <c r="R821">
        <v>387.26605504587161</v>
      </c>
    </row>
    <row r="822" spans="1:18" x14ac:dyDescent="0.25">
      <c r="A822">
        <v>7</v>
      </c>
      <c r="B822">
        <v>7404</v>
      </c>
      <c r="C822" t="s">
        <v>786</v>
      </c>
      <c r="D822" t="s">
        <v>1464</v>
      </c>
      <c r="E822">
        <v>3</v>
      </c>
      <c r="F822" t="s">
        <v>13807</v>
      </c>
      <c r="G822" s="88">
        <v>1</v>
      </c>
      <c r="H822" s="88" t="s">
        <v>8278</v>
      </c>
      <c r="I822">
        <v>1</v>
      </c>
      <c r="J822" t="s">
        <v>13801</v>
      </c>
      <c r="K822" t="s">
        <v>13808</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4</v>
      </c>
      <c r="F823" t="s">
        <v>13810</v>
      </c>
      <c r="G823" s="88">
        <v>1</v>
      </c>
      <c r="H823" s="88" t="s">
        <v>8278</v>
      </c>
      <c r="I823">
        <v>1</v>
      </c>
      <c r="J823" t="s">
        <v>13801</v>
      </c>
      <c r="K823" t="s">
        <v>13811</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7</v>
      </c>
      <c r="F824" t="s">
        <v>13813</v>
      </c>
      <c r="G824" s="88">
        <v>2</v>
      </c>
      <c r="H824" s="88" t="s">
        <v>13770</v>
      </c>
      <c r="I824">
        <v>3</v>
      </c>
      <c r="J824" t="s">
        <v>13814</v>
      </c>
      <c r="K824" t="s">
        <v>13771</v>
      </c>
      <c r="L824">
        <v>270107</v>
      </c>
      <c r="M824" t="s">
        <v>13588</v>
      </c>
      <c r="N824">
        <v>270107005</v>
      </c>
      <c r="O824" t="s">
        <v>13608</v>
      </c>
      <c r="P824">
        <v>3592</v>
      </c>
      <c r="Q824">
        <v>4780.7810845692884</v>
      </c>
      <c r="R824">
        <v>0</v>
      </c>
    </row>
    <row r="825" spans="1:18" x14ac:dyDescent="0.25">
      <c r="A825">
        <v>7</v>
      </c>
      <c r="B825">
        <v>7404</v>
      </c>
      <c r="C825" t="s">
        <v>786</v>
      </c>
      <c r="D825" t="s">
        <v>1464</v>
      </c>
      <c r="E825">
        <v>7</v>
      </c>
      <c r="F825" t="s">
        <v>13813</v>
      </c>
      <c r="G825" s="88">
        <v>2</v>
      </c>
      <c r="H825" s="88" t="s">
        <v>13770</v>
      </c>
      <c r="I825">
        <v>3</v>
      </c>
      <c r="J825" t="s">
        <v>13814</v>
      </c>
      <c r="K825" t="s">
        <v>13815</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7</v>
      </c>
      <c r="F826" t="s">
        <v>13813</v>
      </c>
      <c r="G826" s="88">
        <v>2</v>
      </c>
      <c r="H826" s="88" t="s">
        <v>13770</v>
      </c>
      <c r="I826">
        <v>3</v>
      </c>
      <c r="J826" t="s">
        <v>13814</v>
      </c>
      <c r="K826" t="s">
        <v>13816</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13800</v>
      </c>
      <c r="G827" s="88">
        <v>1</v>
      </c>
      <c r="H827" s="88" t="s">
        <v>8278</v>
      </c>
      <c r="I827">
        <v>1</v>
      </c>
      <c r="J827" t="s">
        <v>13801</v>
      </c>
      <c r="K827" t="s">
        <v>13802</v>
      </c>
      <c r="L827">
        <v>270107</v>
      </c>
      <c r="M827" t="s">
        <v>13588</v>
      </c>
      <c r="N827">
        <v>270107006</v>
      </c>
      <c r="O827" t="s">
        <v>13613</v>
      </c>
      <c r="P827">
        <v>0</v>
      </c>
      <c r="Q827">
        <v>2197.004607995847</v>
      </c>
      <c r="R827">
        <v>0</v>
      </c>
    </row>
    <row r="828" spans="1:18" x14ac:dyDescent="0.25">
      <c r="A828">
        <v>7</v>
      </c>
      <c r="B828">
        <v>7405</v>
      </c>
      <c r="C828" t="s">
        <v>786</v>
      </c>
      <c r="D828" t="s">
        <v>1467</v>
      </c>
      <c r="E828">
        <v>2</v>
      </c>
      <c r="F828" t="s">
        <v>13804</v>
      </c>
      <c r="G828" s="88">
        <v>2</v>
      </c>
      <c r="H828" s="88" t="s">
        <v>13770</v>
      </c>
      <c r="I828">
        <v>1</v>
      </c>
      <c r="J828" t="s">
        <v>13801</v>
      </c>
      <c r="K828" t="s">
        <v>13805</v>
      </c>
      <c r="L828">
        <v>270107</v>
      </c>
      <c r="M828" t="s">
        <v>13588</v>
      </c>
      <c r="N828">
        <v>270107006</v>
      </c>
      <c r="O828" t="s">
        <v>13613</v>
      </c>
      <c r="P828">
        <v>0</v>
      </c>
      <c r="Q828">
        <v>2197.004607995847</v>
      </c>
      <c r="R828">
        <v>0</v>
      </c>
    </row>
    <row r="829" spans="1:18" x14ac:dyDescent="0.25">
      <c r="A829">
        <v>7</v>
      </c>
      <c r="B829">
        <v>7405</v>
      </c>
      <c r="C829" t="s">
        <v>786</v>
      </c>
      <c r="D829" t="s">
        <v>1467</v>
      </c>
      <c r="E829">
        <v>3</v>
      </c>
      <c r="F829" t="s">
        <v>13807</v>
      </c>
      <c r="G829" s="88">
        <v>1</v>
      </c>
      <c r="H829" s="88" t="s">
        <v>8278</v>
      </c>
      <c r="I829">
        <v>1</v>
      </c>
      <c r="J829" t="s">
        <v>13801</v>
      </c>
      <c r="K829" t="s">
        <v>13808</v>
      </c>
      <c r="L829">
        <v>270107</v>
      </c>
      <c r="M829" t="s">
        <v>13588</v>
      </c>
      <c r="N829">
        <v>270107006</v>
      </c>
      <c r="O829" t="s">
        <v>13613</v>
      </c>
      <c r="P829">
        <v>0</v>
      </c>
      <c r="Q829">
        <v>2197.004607995847</v>
      </c>
      <c r="R829">
        <v>0</v>
      </c>
    </row>
    <row r="830" spans="1:18" x14ac:dyDescent="0.25">
      <c r="A830">
        <v>7</v>
      </c>
      <c r="B830">
        <v>7405</v>
      </c>
      <c r="C830" t="s">
        <v>786</v>
      </c>
      <c r="D830" t="s">
        <v>1467</v>
      </c>
      <c r="E830">
        <v>4</v>
      </c>
      <c r="F830" t="s">
        <v>13810</v>
      </c>
      <c r="G830" s="88">
        <v>1</v>
      </c>
      <c r="H830" s="88" t="s">
        <v>8278</v>
      </c>
      <c r="I830">
        <v>1</v>
      </c>
      <c r="J830" t="s">
        <v>13801</v>
      </c>
      <c r="K830" t="s">
        <v>13811</v>
      </c>
      <c r="L830">
        <v>270107</v>
      </c>
      <c r="M830" t="s">
        <v>13588</v>
      </c>
      <c r="N830">
        <v>270107006</v>
      </c>
      <c r="O830" t="s">
        <v>13613</v>
      </c>
      <c r="P830">
        <v>0</v>
      </c>
      <c r="Q830">
        <v>2197.004607995847</v>
      </c>
      <c r="R830">
        <v>0</v>
      </c>
    </row>
    <row r="831" spans="1:18" x14ac:dyDescent="0.25">
      <c r="A831">
        <v>7</v>
      </c>
      <c r="B831">
        <v>7405</v>
      </c>
      <c r="C831" t="s">
        <v>786</v>
      </c>
      <c r="D831" t="s">
        <v>1467</v>
      </c>
      <c r="E831">
        <v>7</v>
      </c>
      <c r="F831" t="s">
        <v>13813</v>
      </c>
      <c r="G831" s="88">
        <v>2</v>
      </c>
      <c r="H831" s="88" t="s">
        <v>13770</v>
      </c>
      <c r="I831">
        <v>3</v>
      </c>
      <c r="J831" t="s">
        <v>13814</v>
      </c>
      <c r="K831" t="s">
        <v>13771</v>
      </c>
      <c r="L831">
        <v>270107</v>
      </c>
      <c r="M831" t="s">
        <v>13588</v>
      </c>
      <c r="N831">
        <v>270107005</v>
      </c>
      <c r="O831" t="s">
        <v>13608</v>
      </c>
      <c r="P831">
        <v>0</v>
      </c>
      <c r="Q831">
        <v>1552.2268302180689</v>
      </c>
      <c r="R831">
        <v>0</v>
      </c>
    </row>
    <row r="832" spans="1:18" x14ac:dyDescent="0.25">
      <c r="A832">
        <v>7</v>
      </c>
      <c r="B832">
        <v>7405</v>
      </c>
      <c r="C832" t="s">
        <v>786</v>
      </c>
      <c r="D832" t="s">
        <v>1467</v>
      </c>
      <c r="E832">
        <v>7</v>
      </c>
      <c r="F832" t="s">
        <v>13813</v>
      </c>
      <c r="G832" s="88">
        <v>2</v>
      </c>
      <c r="H832" s="88" t="s">
        <v>13770</v>
      </c>
      <c r="I832">
        <v>3</v>
      </c>
      <c r="J832" t="s">
        <v>13814</v>
      </c>
      <c r="K832" t="s">
        <v>13815</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13800</v>
      </c>
      <c r="G833" s="88">
        <v>1</v>
      </c>
      <c r="H833" s="88" t="s">
        <v>8278</v>
      </c>
      <c r="I833">
        <v>1</v>
      </c>
      <c r="J833" t="s">
        <v>13801</v>
      </c>
      <c r="K833" t="s">
        <v>13802</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2</v>
      </c>
      <c r="F834" t="s">
        <v>13804</v>
      </c>
      <c r="G834" s="88">
        <v>2</v>
      </c>
      <c r="H834" s="88" t="s">
        <v>13770</v>
      </c>
      <c r="I834">
        <v>1</v>
      </c>
      <c r="J834" t="s">
        <v>13801</v>
      </c>
      <c r="K834" t="s">
        <v>13805</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2</v>
      </c>
      <c r="F835" t="s">
        <v>13804</v>
      </c>
      <c r="G835" s="88">
        <v>2</v>
      </c>
      <c r="H835" s="88" t="s">
        <v>13770</v>
      </c>
      <c r="I835">
        <v>1</v>
      </c>
      <c r="J835" t="s">
        <v>13801</v>
      </c>
      <c r="K835" t="s">
        <v>13806</v>
      </c>
      <c r="L835">
        <v>270107</v>
      </c>
      <c r="M835" t="s">
        <v>13588</v>
      </c>
      <c r="N835">
        <v>270107006</v>
      </c>
      <c r="O835" t="s">
        <v>13613</v>
      </c>
      <c r="P835">
        <v>1202</v>
      </c>
      <c r="Q835">
        <v>0</v>
      </c>
      <c r="R835">
        <v>0</v>
      </c>
    </row>
    <row r="836" spans="1:18" x14ac:dyDescent="0.25">
      <c r="A836">
        <v>7</v>
      </c>
      <c r="B836">
        <v>7406</v>
      </c>
      <c r="C836" t="s">
        <v>786</v>
      </c>
      <c r="D836" t="s">
        <v>1470</v>
      </c>
      <c r="E836">
        <v>3</v>
      </c>
      <c r="F836" t="s">
        <v>13807</v>
      </c>
      <c r="G836" s="88">
        <v>1</v>
      </c>
      <c r="H836" s="88" t="s">
        <v>8278</v>
      </c>
      <c r="I836">
        <v>1</v>
      </c>
      <c r="J836" t="s">
        <v>13801</v>
      </c>
      <c r="K836" t="s">
        <v>13808</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4</v>
      </c>
      <c r="F837" t="s">
        <v>13810</v>
      </c>
      <c r="G837" s="88">
        <v>1</v>
      </c>
      <c r="H837" s="88" t="s">
        <v>8278</v>
      </c>
      <c r="I837">
        <v>1</v>
      </c>
      <c r="J837" t="s">
        <v>13801</v>
      </c>
      <c r="K837" t="s">
        <v>13811</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7</v>
      </c>
      <c r="F838" t="s">
        <v>13813</v>
      </c>
      <c r="G838" s="88">
        <v>2</v>
      </c>
      <c r="H838" s="88" t="s">
        <v>13770</v>
      </c>
      <c r="I838">
        <v>3</v>
      </c>
      <c r="J838" t="s">
        <v>13814</v>
      </c>
      <c r="K838" t="s">
        <v>13771</v>
      </c>
      <c r="L838">
        <v>270107</v>
      </c>
      <c r="M838" t="s">
        <v>13588</v>
      </c>
      <c r="N838">
        <v>270107005</v>
      </c>
      <c r="O838" t="s">
        <v>13608</v>
      </c>
      <c r="P838">
        <v>2950</v>
      </c>
      <c r="Q838">
        <v>8242.503455362641</v>
      </c>
      <c r="R838">
        <v>0</v>
      </c>
    </row>
    <row r="839" spans="1:18" x14ac:dyDescent="0.25">
      <c r="A839">
        <v>7</v>
      </c>
      <c r="B839">
        <v>7406</v>
      </c>
      <c r="C839" t="s">
        <v>786</v>
      </c>
      <c r="D839" t="s">
        <v>1470</v>
      </c>
      <c r="E839">
        <v>7</v>
      </c>
      <c r="F839" t="s">
        <v>13813</v>
      </c>
      <c r="G839" s="88">
        <v>2</v>
      </c>
      <c r="H839" s="88" t="s">
        <v>13770</v>
      </c>
      <c r="I839">
        <v>3</v>
      </c>
      <c r="J839" t="s">
        <v>13814</v>
      </c>
      <c r="K839" t="s">
        <v>13815</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7</v>
      </c>
      <c r="F840" t="s">
        <v>13813</v>
      </c>
      <c r="G840" s="88">
        <v>2</v>
      </c>
      <c r="H840" s="88" t="s">
        <v>13770</v>
      </c>
      <c r="I840">
        <v>3</v>
      </c>
      <c r="J840" t="s">
        <v>13814</v>
      </c>
      <c r="K840" t="s">
        <v>13816</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13800</v>
      </c>
      <c r="G841" s="88">
        <v>1</v>
      </c>
      <c r="H841" s="88" t="s">
        <v>8278</v>
      </c>
      <c r="I841">
        <v>1</v>
      </c>
      <c r="J841" t="s">
        <v>13801</v>
      </c>
      <c r="K841" t="s">
        <v>13802</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13800</v>
      </c>
      <c r="G842" s="88">
        <v>1</v>
      </c>
      <c r="H842" s="88" t="s">
        <v>8278</v>
      </c>
      <c r="I842">
        <v>1</v>
      </c>
      <c r="J842" t="s">
        <v>13801</v>
      </c>
      <c r="K842" t="s">
        <v>13803</v>
      </c>
      <c r="L842">
        <v>270107</v>
      </c>
      <c r="M842" t="s">
        <v>13588</v>
      </c>
      <c r="N842">
        <v>270107006</v>
      </c>
      <c r="O842" t="s">
        <v>13613</v>
      </c>
      <c r="P842">
        <v>5007</v>
      </c>
      <c r="Q842">
        <v>0</v>
      </c>
      <c r="R842">
        <v>2411.9181488801059</v>
      </c>
    </row>
    <row r="843" spans="1:18" x14ac:dyDescent="0.25">
      <c r="A843">
        <v>8</v>
      </c>
      <c r="B843">
        <v>8101</v>
      </c>
      <c r="C843" t="s">
        <v>768</v>
      </c>
      <c r="D843" t="s">
        <v>1479</v>
      </c>
      <c r="E843">
        <v>2</v>
      </c>
      <c r="F843" t="s">
        <v>13804</v>
      </c>
      <c r="G843" s="88">
        <v>2</v>
      </c>
      <c r="H843" s="88" t="s">
        <v>13770</v>
      </c>
      <c r="I843">
        <v>1</v>
      </c>
      <c r="J843" t="s">
        <v>13801</v>
      </c>
      <c r="K843" t="s">
        <v>13805</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2</v>
      </c>
      <c r="F844" t="s">
        <v>13804</v>
      </c>
      <c r="G844" s="88">
        <v>2</v>
      </c>
      <c r="H844" s="88" t="s">
        <v>13770</v>
      </c>
      <c r="I844">
        <v>1</v>
      </c>
      <c r="J844" t="s">
        <v>13801</v>
      </c>
      <c r="K844" t="s">
        <v>13806</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3</v>
      </c>
      <c r="F845" t="s">
        <v>13807</v>
      </c>
      <c r="G845" s="88">
        <v>1</v>
      </c>
      <c r="H845" s="88" t="s">
        <v>8278</v>
      </c>
      <c r="I845">
        <v>1</v>
      </c>
      <c r="J845" t="s">
        <v>13801</v>
      </c>
      <c r="K845" t="s">
        <v>13808</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3</v>
      </c>
      <c r="F846" t="s">
        <v>13807</v>
      </c>
      <c r="G846" s="88">
        <v>1</v>
      </c>
      <c r="H846" s="88" t="s">
        <v>8278</v>
      </c>
      <c r="I846">
        <v>1</v>
      </c>
      <c r="J846" t="s">
        <v>13801</v>
      </c>
      <c r="K846" t="s">
        <v>13809</v>
      </c>
      <c r="L846">
        <v>270107</v>
      </c>
      <c r="M846" t="s">
        <v>13588</v>
      </c>
      <c r="N846">
        <v>270107006</v>
      </c>
      <c r="O846" t="s">
        <v>13613</v>
      </c>
      <c r="P846">
        <v>2832</v>
      </c>
      <c r="Q846">
        <v>0</v>
      </c>
      <c r="R846">
        <v>1524.884057971015</v>
      </c>
    </row>
    <row r="847" spans="1:18" x14ac:dyDescent="0.25">
      <c r="A847">
        <v>8</v>
      </c>
      <c r="B847">
        <v>8101</v>
      </c>
      <c r="C847" t="s">
        <v>768</v>
      </c>
      <c r="D847" t="s">
        <v>1479</v>
      </c>
      <c r="E847">
        <v>4</v>
      </c>
      <c r="F847" t="s">
        <v>13810</v>
      </c>
      <c r="G847" s="88">
        <v>1</v>
      </c>
      <c r="H847" s="88" t="s">
        <v>8278</v>
      </c>
      <c r="I847">
        <v>1</v>
      </c>
      <c r="J847" t="s">
        <v>13801</v>
      </c>
      <c r="K847" t="s">
        <v>13811</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4</v>
      </c>
      <c r="F848" t="s">
        <v>13810</v>
      </c>
      <c r="G848" s="88">
        <v>1</v>
      </c>
      <c r="H848" s="88" t="s">
        <v>8278</v>
      </c>
      <c r="I848">
        <v>1</v>
      </c>
      <c r="J848" t="s">
        <v>13801</v>
      </c>
      <c r="K848" t="s">
        <v>13812</v>
      </c>
      <c r="L848">
        <v>270107</v>
      </c>
      <c r="M848" t="s">
        <v>13588</v>
      </c>
      <c r="N848">
        <v>270107006</v>
      </c>
      <c r="O848" t="s">
        <v>13613</v>
      </c>
      <c r="P848">
        <v>3487</v>
      </c>
      <c r="Q848">
        <v>0</v>
      </c>
      <c r="R848">
        <v>2411.9181488801059</v>
      </c>
    </row>
    <row r="849" spans="1:18" x14ac:dyDescent="0.25">
      <c r="A849">
        <v>8</v>
      </c>
      <c r="B849">
        <v>8101</v>
      </c>
      <c r="C849" t="s">
        <v>768</v>
      </c>
      <c r="D849" t="s">
        <v>1479</v>
      </c>
      <c r="E849">
        <v>7</v>
      </c>
      <c r="F849" t="s">
        <v>13813</v>
      </c>
      <c r="G849" s="88">
        <v>2</v>
      </c>
      <c r="H849" s="88" t="s">
        <v>13770</v>
      </c>
      <c r="I849">
        <v>3</v>
      </c>
      <c r="J849" t="s">
        <v>13814</v>
      </c>
      <c r="K849" t="s">
        <v>13771</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7</v>
      </c>
      <c r="F850" t="s">
        <v>13813</v>
      </c>
      <c r="G850" s="88">
        <v>2</v>
      </c>
      <c r="H850" s="88" t="s">
        <v>13770</v>
      </c>
      <c r="I850">
        <v>3</v>
      </c>
      <c r="J850" t="s">
        <v>13814</v>
      </c>
      <c r="K850" t="s">
        <v>13815</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7</v>
      </c>
      <c r="F851" t="s">
        <v>13813</v>
      </c>
      <c r="G851" s="88">
        <v>2</v>
      </c>
      <c r="H851" s="88" t="s">
        <v>13770</v>
      </c>
      <c r="I851">
        <v>3</v>
      </c>
      <c r="J851" t="s">
        <v>13814</v>
      </c>
      <c r="K851" t="s">
        <v>13816</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13800</v>
      </c>
      <c r="G852" s="88">
        <v>1</v>
      </c>
      <c r="H852" s="88" t="s">
        <v>8278</v>
      </c>
      <c r="I852">
        <v>1</v>
      </c>
      <c r="J852" t="s">
        <v>13801</v>
      </c>
      <c r="K852" t="s">
        <v>13802</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13800</v>
      </c>
      <c r="G853" s="88">
        <v>1</v>
      </c>
      <c r="H853" s="88" t="s">
        <v>8278</v>
      </c>
      <c r="I853">
        <v>1</v>
      </c>
      <c r="J853" t="s">
        <v>13801</v>
      </c>
      <c r="K853" t="s">
        <v>13803</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2</v>
      </c>
      <c r="F854" t="s">
        <v>13804</v>
      </c>
      <c r="G854" s="88">
        <v>2</v>
      </c>
      <c r="H854" s="88" t="s">
        <v>13770</v>
      </c>
      <c r="I854">
        <v>1</v>
      </c>
      <c r="J854" t="s">
        <v>13801</v>
      </c>
      <c r="K854" t="s">
        <v>13805</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2</v>
      </c>
      <c r="F855" t="s">
        <v>13804</v>
      </c>
      <c r="G855" s="88">
        <v>2</v>
      </c>
      <c r="H855" s="88" t="s">
        <v>13770</v>
      </c>
      <c r="I855">
        <v>1</v>
      </c>
      <c r="J855" t="s">
        <v>13801</v>
      </c>
      <c r="K855" t="s">
        <v>13806</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3</v>
      </c>
      <c r="F856" t="s">
        <v>13807</v>
      </c>
      <c r="G856" s="88">
        <v>1</v>
      </c>
      <c r="H856" s="88" t="s">
        <v>8278</v>
      </c>
      <c r="I856">
        <v>1</v>
      </c>
      <c r="J856" t="s">
        <v>13801</v>
      </c>
      <c r="K856" t="s">
        <v>13808</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3</v>
      </c>
      <c r="F857" t="s">
        <v>13807</v>
      </c>
      <c r="G857" s="88">
        <v>1</v>
      </c>
      <c r="H857" s="88" t="s">
        <v>8278</v>
      </c>
      <c r="I857">
        <v>1</v>
      </c>
      <c r="J857" t="s">
        <v>13801</v>
      </c>
      <c r="K857" t="s">
        <v>13809</v>
      </c>
      <c r="L857">
        <v>270107</v>
      </c>
      <c r="M857" t="s">
        <v>13588</v>
      </c>
      <c r="N857">
        <v>270107006</v>
      </c>
      <c r="O857" t="s">
        <v>13613</v>
      </c>
      <c r="P857">
        <v>0</v>
      </c>
      <c r="Q857">
        <v>3928.23076923077</v>
      </c>
      <c r="R857">
        <v>1996.5</v>
      </c>
    </row>
    <row r="858" spans="1:18" x14ac:dyDescent="0.25">
      <c r="A858">
        <v>8</v>
      </c>
      <c r="B858">
        <v>8102</v>
      </c>
      <c r="C858" t="s">
        <v>768</v>
      </c>
      <c r="D858" t="s">
        <v>1482</v>
      </c>
      <c r="E858">
        <v>4</v>
      </c>
      <c r="F858" t="s">
        <v>13810</v>
      </c>
      <c r="G858" s="88">
        <v>1</v>
      </c>
      <c r="H858" s="88" t="s">
        <v>8278</v>
      </c>
      <c r="I858">
        <v>1</v>
      </c>
      <c r="J858" t="s">
        <v>13801</v>
      </c>
      <c r="K858" t="s">
        <v>13811</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4</v>
      </c>
      <c r="F859" t="s">
        <v>13810</v>
      </c>
      <c r="G859" s="88">
        <v>1</v>
      </c>
      <c r="H859" s="88" t="s">
        <v>8278</v>
      </c>
      <c r="I859">
        <v>1</v>
      </c>
      <c r="J859" t="s">
        <v>13801</v>
      </c>
      <c r="K859" t="s">
        <v>13812</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7</v>
      </c>
      <c r="F860" t="s">
        <v>13813</v>
      </c>
      <c r="G860" s="88">
        <v>2</v>
      </c>
      <c r="H860" s="88" t="s">
        <v>13770</v>
      </c>
      <c r="I860">
        <v>3</v>
      </c>
      <c r="J860" t="s">
        <v>13814</v>
      </c>
      <c r="K860" t="s">
        <v>13771</v>
      </c>
      <c r="L860">
        <v>270107</v>
      </c>
      <c r="M860" t="s">
        <v>13588</v>
      </c>
      <c r="N860">
        <v>270107005</v>
      </c>
      <c r="O860" t="s">
        <v>13608</v>
      </c>
      <c r="P860">
        <v>6316</v>
      </c>
      <c r="Q860">
        <v>8909.6377292881589</v>
      </c>
      <c r="R860">
        <v>0</v>
      </c>
    </row>
    <row r="861" spans="1:18" x14ac:dyDescent="0.25">
      <c r="A861">
        <v>8</v>
      </c>
      <c r="B861">
        <v>8102</v>
      </c>
      <c r="C861" t="s">
        <v>768</v>
      </c>
      <c r="D861" t="s">
        <v>1482</v>
      </c>
      <c r="E861">
        <v>7</v>
      </c>
      <c r="F861" t="s">
        <v>13813</v>
      </c>
      <c r="G861" s="88">
        <v>2</v>
      </c>
      <c r="H861" s="88" t="s">
        <v>13770</v>
      </c>
      <c r="I861">
        <v>3</v>
      </c>
      <c r="J861" t="s">
        <v>13814</v>
      </c>
      <c r="K861" t="s">
        <v>13815</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7</v>
      </c>
      <c r="F862" t="s">
        <v>13813</v>
      </c>
      <c r="G862" s="88">
        <v>2</v>
      </c>
      <c r="H862" s="88" t="s">
        <v>13770</v>
      </c>
      <c r="I862">
        <v>3</v>
      </c>
      <c r="J862" t="s">
        <v>13814</v>
      </c>
      <c r="K862" t="s">
        <v>13816</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13800</v>
      </c>
      <c r="G863" s="88">
        <v>1</v>
      </c>
      <c r="H863" s="88" t="s">
        <v>8278</v>
      </c>
      <c r="I863">
        <v>1</v>
      </c>
      <c r="J863" t="s">
        <v>13801</v>
      </c>
      <c r="K863" t="s">
        <v>13802</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13800</v>
      </c>
      <c r="G864" s="88">
        <v>1</v>
      </c>
      <c r="H864" s="88" t="s">
        <v>8278</v>
      </c>
      <c r="I864">
        <v>1</v>
      </c>
      <c r="J864" t="s">
        <v>13801</v>
      </c>
      <c r="K864" t="s">
        <v>13803</v>
      </c>
      <c r="L864">
        <v>270107</v>
      </c>
      <c r="M864" t="s">
        <v>13588</v>
      </c>
      <c r="N864">
        <v>270107006</v>
      </c>
      <c r="O864" t="s">
        <v>13613</v>
      </c>
      <c r="P864">
        <v>3248</v>
      </c>
      <c r="Q864">
        <v>0</v>
      </c>
      <c r="R864">
        <v>0</v>
      </c>
    </row>
    <row r="865" spans="1:18" x14ac:dyDescent="0.25">
      <c r="A865">
        <v>8</v>
      </c>
      <c r="B865">
        <v>8103</v>
      </c>
      <c r="C865" t="s">
        <v>768</v>
      </c>
      <c r="D865" t="s">
        <v>1485</v>
      </c>
      <c r="E865">
        <v>2</v>
      </c>
      <c r="F865" t="s">
        <v>13804</v>
      </c>
      <c r="G865" s="88">
        <v>2</v>
      </c>
      <c r="H865" s="88" t="s">
        <v>13770</v>
      </c>
      <c r="I865">
        <v>1</v>
      </c>
      <c r="J865" t="s">
        <v>13801</v>
      </c>
      <c r="K865" t="s">
        <v>13805</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2</v>
      </c>
      <c r="F866" t="s">
        <v>13804</v>
      </c>
      <c r="G866" s="88">
        <v>2</v>
      </c>
      <c r="H866" s="88" t="s">
        <v>13770</v>
      </c>
      <c r="I866">
        <v>1</v>
      </c>
      <c r="J866" t="s">
        <v>13801</v>
      </c>
      <c r="K866" t="s">
        <v>13806</v>
      </c>
      <c r="L866">
        <v>270107</v>
      </c>
      <c r="M866" t="s">
        <v>13588</v>
      </c>
      <c r="N866">
        <v>270107006</v>
      </c>
      <c r="O866" t="s">
        <v>13613</v>
      </c>
      <c r="P866">
        <v>9026</v>
      </c>
      <c r="Q866">
        <v>0</v>
      </c>
      <c r="R866">
        <v>3815.7105614973261</v>
      </c>
    </row>
    <row r="867" spans="1:18" x14ac:dyDescent="0.25">
      <c r="A867">
        <v>8</v>
      </c>
      <c r="B867">
        <v>8103</v>
      </c>
      <c r="C867" t="s">
        <v>768</v>
      </c>
      <c r="D867" t="s">
        <v>1485</v>
      </c>
      <c r="E867">
        <v>3</v>
      </c>
      <c r="F867" t="s">
        <v>13807</v>
      </c>
      <c r="G867" s="88">
        <v>1</v>
      </c>
      <c r="H867" s="88" t="s">
        <v>8278</v>
      </c>
      <c r="I867">
        <v>1</v>
      </c>
      <c r="J867" t="s">
        <v>13801</v>
      </c>
      <c r="K867" t="s">
        <v>13808</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3</v>
      </c>
      <c r="F868" t="s">
        <v>13807</v>
      </c>
      <c r="G868" s="88">
        <v>1</v>
      </c>
      <c r="H868" s="88" t="s">
        <v>8278</v>
      </c>
      <c r="I868">
        <v>1</v>
      </c>
      <c r="J868" t="s">
        <v>13801</v>
      </c>
      <c r="K868" t="s">
        <v>13809</v>
      </c>
      <c r="L868">
        <v>270107</v>
      </c>
      <c r="M868" t="s">
        <v>13588</v>
      </c>
      <c r="N868">
        <v>270107006</v>
      </c>
      <c r="O868" t="s">
        <v>13613</v>
      </c>
      <c r="P868">
        <v>958</v>
      </c>
      <c r="Q868">
        <v>0</v>
      </c>
      <c r="R868">
        <v>0</v>
      </c>
    </row>
    <row r="869" spans="1:18" x14ac:dyDescent="0.25">
      <c r="A869">
        <v>8</v>
      </c>
      <c r="B869">
        <v>8103</v>
      </c>
      <c r="C869" t="s">
        <v>768</v>
      </c>
      <c r="D869" t="s">
        <v>1485</v>
      </c>
      <c r="E869">
        <v>4</v>
      </c>
      <c r="F869" t="s">
        <v>13810</v>
      </c>
      <c r="G869" s="88">
        <v>1</v>
      </c>
      <c r="H869" s="88" t="s">
        <v>8278</v>
      </c>
      <c r="I869">
        <v>1</v>
      </c>
      <c r="J869" t="s">
        <v>13801</v>
      </c>
      <c r="K869" t="s">
        <v>13811</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4</v>
      </c>
      <c r="F870" t="s">
        <v>13810</v>
      </c>
      <c r="G870" s="88">
        <v>1</v>
      </c>
      <c r="H870" s="88" t="s">
        <v>8278</v>
      </c>
      <c r="I870">
        <v>1</v>
      </c>
      <c r="J870" t="s">
        <v>13801</v>
      </c>
      <c r="K870" t="s">
        <v>13812</v>
      </c>
      <c r="L870">
        <v>270107</v>
      </c>
      <c r="M870" t="s">
        <v>13588</v>
      </c>
      <c r="N870">
        <v>270107006</v>
      </c>
      <c r="O870" t="s">
        <v>13613</v>
      </c>
      <c r="P870">
        <v>3248</v>
      </c>
      <c r="Q870">
        <v>0</v>
      </c>
      <c r="R870">
        <v>0</v>
      </c>
    </row>
    <row r="871" spans="1:18" x14ac:dyDescent="0.25">
      <c r="A871">
        <v>8</v>
      </c>
      <c r="B871">
        <v>8103</v>
      </c>
      <c r="C871" t="s">
        <v>768</v>
      </c>
      <c r="D871" t="s">
        <v>1485</v>
      </c>
      <c r="E871">
        <v>7</v>
      </c>
      <c r="F871" t="s">
        <v>13813</v>
      </c>
      <c r="G871" s="88">
        <v>2</v>
      </c>
      <c r="H871" s="88" t="s">
        <v>13770</v>
      </c>
      <c r="I871">
        <v>3</v>
      </c>
      <c r="J871" t="s">
        <v>13814</v>
      </c>
      <c r="K871" t="s">
        <v>13771</v>
      </c>
      <c r="L871">
        <v>270107</v>
      </c>
      <c r="M871" t="s">
        <v>13588</v>
      </c>
      <c r="N871">
        <v>270107005</v>
      </c>
      <c r="O871" t="s">
        <v>13608</v>
      </c>
      <c r="P871">
        <v>7425</v>
      </c>
      <c r="Q871">
        <v>38461.586624257419</v>
      </c>
      <c r="R871">
        <v>0</v>
      </c>
    </row>
    <row r="872" spans="1:18" x14ac:dyDescent="0.25">
      <c r="A872">
        <v>8</v>
      </c>
      <c r="B872">
        <v>8103</v>
      </c>
      <c r="C872" t="s">
        <v>768</v>
      </c>
      <c r="D872" t="s">
        <v>1485</v>
      </c>
      <c r="E872">
        <v>7</v>
      </c>
      <c r="F872" t="s">
        <v>13813</v>
      </c>
      <c r="G872" s="88">
        <v>2</v>
      </c>
      <c r="H872" s="88" t="s">
        <v>13770</v>
      </c>
      <c r="I872">
        <v>3</v>
      </c>
      <c r="J872" t="s">
        <v>13814</v>
      </c>
      <c r="K872" t="s">
        <v>13815</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7</v>
      </c>
      <c r="F873" t="s">
        <v>13813</v>
      </c>
      <c r="G873" s="88">
        <v>2</v>
      </c>
      <c r="H873" s="88" t="s">
        <v>13770</v>
      </c>
      <c r="I873">
        <v>3</v>
      </c>
      <c r="J873" t="s">
        <v>13814</v>
      </c>
      <c r="K873" t="s">
        <v>13816</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13800</v>
      </c>
      <c r="G874" s="88">
        <v>1</v>
      </c>
      <c r="H874" s="88" t="s">
        <v>8278</v>
      </c>
      <c r="I874">
        <v>1</v>
      </c>
      <c r="J874" t="s">
        <v>13801</v>
      </c>
      <c r="K874" t="s">
        <v>13802</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13800</v>
      </c>
      <c r="G875" s="88">
        <v>1</v>
      </c>
      <c r="H875" s="88" t="s">
        <v>8278</v>
      </c>
      <c r="I875">
        <v>1</v>
      </c>
      <c r="J875" t="s">
        <v>13801</v>
      </c>
      <c r="K875" t="s">
        <v>13803</v>
      </c>
      <c r="L875">
        <v>270107</v>
      </c>
      <c r="M875" t="s">
        <v>13588</v>
      </c>
      <c r="N875">
        <v>270107006</v>
      </c>
      <c r="O875" t="s">
        <v>13613</v>
      </c>
      <c r="P875">
        <v>0</v>
      </c>
      <c r="Q875">
        <v>0</v>
      </c>
      <c r="R875">
        <v>1524.884057971015</v>
      </c>
    </row>
    <row r="876" spans="1:18" x14ac:dyDescent="0.25">
      <c r="A876">
        <v>8</v>
      </c>
      <c r="B876">
        <v>8105</v>
      </c>
      <c r="C876" t="s">
        <v>768</v>
      </c>
      <c r="D876" t="s">
        <v>1491</v>
      </c>
      <c r="E876">
        <v>2</v>
      </c>
      <c r="F876" t="s">
        <v>13804</v>
      </c>
      <c r="G876" s="88">
        <v>2</v>
      </c>
      <c r="H876" s="88" t="s">
        <v>13770</v>
      </c>
      <c r="I876">
        <v>1</v>
      </c>
      <c r="J876" t="s">
        <v>13801</v>
      </c>
      <c r="K876" t="s">
        <v>13805</v>
      </c>
      <c r="L876">
        <v>270107</v>
      </c>
      <c r="M876" t="s">
        <v>13588</v>
      </c>
      <c r="N876">
        <v>270107006</v>
      </c>
      <c r="O876" t="s">
        <v>13613</v>
      </c>
      <c r="P876">
        <v>0</v>
      </c>
      <c r="Q876">
        <v>5334.9832356286115</v>
      </c>
      <c r="R876">
        <v>4657.602272727273</v>
      </c>
    </row>
    <row r="877" spans="1:18" x14ac:dyDescent="0.25">
      <c r="A877">
        <v>8</v>
      </c>
      <c r="B877">
        <v>8105</v>
      </c>
      <c r="C877" t="s">
        <v>768</v>
      </c>
      <c r="D877" t="s">
        <v>1491</v>
      </c>
      <c r="E877">
        <v>2</v>
      </c>
      <c r="F877" t="s">
        <v>13804</v>
      </c>
      <c r="G877" s="88">
        <v>2</v>
      </c>
      <c r="H877" s="88" t="s">
        <v>13770</v>
      </c>
      <c r="I877">
        <v>1</v>
      </c>
      <c r="J877" t="s">
        <v>13801</v>
      </c>
      <c r="K877" t="s">
        <v>13806</v>
      </c>
      <c r="L877">
        <v>270107</v>
      </c>
      <c r="M877" t="s">
        <v>13588</v>
      </c>
      <c r="N877">
        <v>270107006</v>
      </c>
      <c r="O877" t="s">
        <v>13613</v>
      </c>
      <c r="P877">
        <v>0</v>
      </c>
      <c r="Q877">
        <v>0</v>
      </c>
      <c r="R877">
        <v>1524.884057971015</v>
      </c>
    </row>
    <row r="878" spans="1:18" x14ac:dyDescent="0.25">
      <c r="A878">
        <v>8</v>
      </c>
      <c r="B878">
        <v>8105</v>
      </c>
      <c r="C878" t="s">
        <v>768</v>
      </c>
      <c r="D878" t="s">
        <v>1491</v>
      </c>
      <c r="E878">
        <v>3</v>
      </c>
      <c r="F878" t="s">
        <v>13807</v>
      </c>
      <c r="G878" s="88">
        <v>1</v>
      </c>
      <c r="H878" s="88" t="s">
        <v>8278</v>
      </c>
      <c r="I878">
        <v>1</v>
      </c>
      <c r="J878" t="s">
        <v>13801</v>
      </c>
      <c r="K878" t="s">
        <v>13808</v>
      </c>
      <c r="L878">
        <v>270107</v>
      </c>
      <c r="M878" t="s">
        <v>13588</v>
      </c>
      <c r="N878">
        <v>270107006</v>
      </c>
      <c r="O878" t="s">
        <v>13613</v>
      </c>
      <c r="P878">
        <v>0</v>
      </c>
      <c r="Q878">
        <v>5334.9832356286115</v>
      </c>
      <c r="R878">
        <v>4657.602272727273</v>
      </c>
    </row>
    <row r="879" spans="1:18" x14ac:dyDescent="0.25">
      <c r="A879">
        <v>8</v>
      </c>
      <c r="B879">
        <v>8105</v>
      </c>
      <c r="C879" t="s">
        <v>768</v>
      </c>
      <c r="D879" t="s">
        <v>1491</v>
      </c>
      <c r="E879">
        <v>3</v>
      </c>
      <c r="F879" t="s">
        <v>13807</v>
      </c>
      <c r="G879" s="88">
        <v>1</v>
      </c>
      <c r="H879" s="88" t="s">
        <v>8278</v>
      </c>
      <c r="I879">
        <v>1</v>
      </c>
      <c r="J879" t="s">
        <v>13801</v>
      </c>
      <c r="K879" t="s">
        <v>13809</v>
      </c>
      <c r="L879">
        <v>270107</v>
      </c>
      <c r="M879" t="s">
        <v>13588</v>
      </c>
      <c r="N879">
        <v>270107006</v>
      </c>
      <c r="O879" t="s">
        <v>13613</v>
      </c>
      <c r="P879">
        <v>0</v>
      </c>
      <c r="Q879">
        <v>0</v>
      </c>
      <c r="R879">
        <v>1524.884057971015</v>
      </c>
    </row>
    <row r="880" spans="1:18" x14ac:dyDescent="0.25">
      <c r="A880">
        <v>8</v>
      </c>
      <c r="B880">
        <v>8105</v>
      </c>
      <c r="C880" t="s">
        <v>768</v>
      </c>
      <c r="D880" t="s">
        <v>1491</v>
      </c>
      <c r="E880">
        <v>4</v>
      </c>
      <c r="F880" t="s">
        <v>13810</v>
      </c>
      <c r="G880" s="88">
        <v>1</v>
      </c>
      <c r="H880" s="88" t="s">
        <v>8278</v>
      </c>
      <c r="I880">
        <v>1</v>
      </c>
      <c r="J880" t="s">
        <v>13801</v>
      </c>
      <c r="K880" t="s">
        <v>13811</v>
      </c>
      <c r="L880">
        <v>270107</v>
      </c>
      <c r="M880" t="s">
        <v>13588</v>
      </c>
      <c r="N880">
        <v>270107006</v>
      </c>
      <c r="O880" t="s">
        <v>13613</v>
      </c>
      <c r="P880">
        <v>0</v>
      </c>
      <c r="Q880">
        <v>5334.9832356286115</v>
      </c>
      <c r="R880">
        <v>4657.602272727273</v>
      </c>
    </row>
    <row r="881" spans="1:18" x14ac:dyDescent="0.25">
      <c r="A881">
        <v>8</v>
      </c>
      <c r="B881">
        <v>8105</v>
      </c>
      <c r="C881" t="s">
        <v>768</v>
      </c>
      <c r="D881" t="s">
        <v>1491</v>
      </c>
      <c r="E881">
        <v>4</v>
      </c>
      <c r="F881" t="s">
        <v>13810</v>
      </c>
      <c r="G881" s="88">
        <v>1</v>
      </c>
      <c r="H881" s="88" t="s">
        <v>8278</v>
      </c>
      <c r="I881">
        <v>1</v>
      </c>
      <c r="J881" t="s">
        <v>13801</v>
      </c>
      <c r="K881" t="s">
        <v>13812</v>
      </c>
      <c r="L881">
        <v>270107</v>
      </c>
      <c r="M881" t="s">
        <v>13588</v>
      </c>
      <c r="N881">
        <v>270107006</v>
      </c>
      <c r="O881" t="s">
        <v>13613</v>
      </c>
      <c r="P881">
        <v>0</v>
      </c>
      <c r="Q881">
        <v>0</v>
      </c>
      <c r="R881">
        <v>1524.884057971015</v>
      </c>
    </row>
    <row r="882" spans="1:18" x14ac:dyDescent="0.25">
      <c r="A882">
        <v>8</v>
      </c>
      <c r="B882">
        <v>8105</v>
      </c>
      <c r="C882" t="s">
        <v>768</v>
      </c>
      <c r="D882" t="s">
        <v>1491</v>
      </c>
      <c r="E882">
        <v>7</v>
      </c>
      <c r="F882" t="s">
        <v>13813</v>
      </c>
      <c r="G882" s="88">
        <v>2</v>
      </c>
      <c r="H882" s="88" t="s">
        <v>13770</v>
      </c>
      <c r="I882">
        <v>3</v>
      </c>
      <c r="J882" t="s">
        <v>13814</v>
      </c>
      <c r="K882" t="s">
        <v>13771</v>
      </c>
      <c r="L882">
        <v>270107</v>
      </c>
      <c r="M882" t="s">
        <v>13588</v>
      </c>
      <c r="N882">
        <v>270107005</v>
      </c>
      <c r="O882" t="s">
        <v>13608</v>
      </c>
      <c r="P882">
        <v>0</v>
      </c>
      <c r="Q882">
        <v>2600.0187534473221</v>
      </c>
      <c r="R882">
        <v>0</v>
      </c>
    </row>
    <row r="883" spans="1:18" x14ac:dyDescent="0.25">
      <c r="A883">
        <v>8</v>
      </c>
      <c r="B883">
        <v>8105</v>
      </c>
      <c r="C883" t="s">
        <v>768</v>
      </c>
      <c r="D883" t="s">
        <v>1491</v>
      </c>
      <c r="E883">
        <v>7</v>
      </c>
      <c r="F883" t="s">
        <v>13813</v>
      </c>
      <c r="G883" s="88">
        <v>2</v>
      </c>
      <c r="H883" s="88" t="s">
        <v>13770</v>
      </c>
      <c r="I883">
        <v>3</v>
      </c>
      <c r="J883" t="s">
        <v>13814</v>
      </c>
      <c r="K883" t="s">
        <v>13815</v>
      </c>
      <c r="L883">
        <v>270107</v>
      </c>
      <c r="M883" t="s">
        <v>13588</v>
      </c>
      <c r="N883">
        <v>270107005</v>
      </c>
      <c r="O883" t="s">
        <v>13608</v>
      </c>
      <c r="P883">
        <v>0</v>
      </c>
      <c r="Q883">
        <v>2734.9644821812899</v>
      </c>
      <c r="R883">
        <v>4657.602272727273</v>
      </c>
    </row>
    <row r="884" spans="1:18" x14ac:dyDescent="0.25">
      <c r="A884">
        <v>8</v>
      </c>
      <c r="B884">
        <v>8105</v>
      </c>
      <c r="C884" t="s">
        <v>768</v>
      </c>
      <c r="D884" t="s">
        <v>1491</v>
      </c>
      <c r="E884">
        <v>7</v>
      </c>
      <c r="F884" t="s">
        <v>13813</v>
      </c>
      <c r="G884" s="88">
        <v>2</v>
      </c>
      <c r="H884" s="88" t="s">
        <v>13770</v>
      </c>
      <c r="I884">
        <v>3</v>
      </c>
      <c r="J884" t="s">
        <v>13814</v>
      </c>
      <c r="K884" t="s">
        <v>13816</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13800</v>
      </c>
      <c r="G885" s="88">
        <v>1</v>
      </c>
      <c r="H885" s="88" t="s">
        <v>8278</v>
      </c>
      <c r="I885">
        <v>1</v>
      </c>
      <c r="J885" t="s">
        <v>13801</v>
      </c>
      <c r="K885" t="s">
        <v>13802</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13800</v>
      </c>
      <c r="G886" s="88">
        <v>1</v>
      </c>
      <c r="H886" s="88" t="s">
        <v>8278</v>
      </c>
      <c r="I886">
        <v>1</v>
      </c>
      <c r="J886" t="s">
        <v>13801</v>
      </c>
      <c r="K886" t="s">
        <v>13803</v>
      </c>
      <c r="L886">
        <v>270107</v>
      </c>
      <c r="M886" t="s">
        <v>13588</v>
      </c>
      <c r="N886">
        <v>270107006</v>
      </c>
      <c r="O886" t="s">
        <v>13613</v>
      </c>
      <c r="P886">
        <v>2184</v>
      </c>
      <c r="Q886">
        <v>3928.23076923077</v>
      </c>
      <c r="R886">
        <v>0</v>
      </c>
    </row>
    <row r="887" spans="1:18" x14ac:dyDescent="0.25">
      <c r="A887">
        <v>8</v>
      </c>
      <c r="B887">
        <v>8106</v>
      </c>
      <c r="C887" t="s">
        <v>768</v>
      </c>
      <c r="D887" t="s">
        <v>1494</v>
      </c>
      <c r="E887">
        <v>2</v>
      </c>
      <c r="F887" t="s">
        <v>13804</v>
      </c>
      <c r="G887" s="88">
        <v>2</v>
      </c>
      <c r="H887" s="88" t="s">
        <v>13770</v>
      </c>
      <c r="I887">
        <v>1</v>
      </c>
      <c r="J887" t="s">
        <v>13801</v>
      </c>
      <c r="K887" t="s">
        <v>13805</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2</v>
      </c>
      <c r="F888" t="s">
        <v>13804</v>
      </c>
      <c r="G888" s="88">
        <v>2</v>
      </c>
      <c r="H888" s="88" t="s">
        <v>13770</v>
      </c>
      <c r="I888">
        <v>1</v>
      </c>
      <c r="J888" t="s">
        <v>13801</v>
      </c>
      <c r="K888" t="s">
        <v>13806</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3</v>
      </c>
      <c r="F889" t="s">
        <v>13807</v>
      </c>
      <c r="G889" s="88">
        <v>1</v>
      </c>
      <c r="H889" s="88" t="s">
        <v>8278</v>
      </c>
      <c r="I889">
        <v>1</v>
      </c>
      <c r="J889" t="s">
        <v>13801</v>
      </c>
      <c r="K889" t="s">
        <v>13808</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3</v>
      </c>
      <c r="F890" t="s">
        <v>13807</v>
      </c>
      <c r="G890" s="88">
        <v>1</v>
      </c>
      <c r="H890" s="88" t="s">
        <v>8278</v>
      </c>
      <c r="I890">
        <v>1</v>
      </c>
      <c r="J890" t="s">
        <v>13801</v>
      </c>
      <c r="K890" t="s">
        <v>13809</v>
      </c>
      <c r="L890">
        <v>270107</v>
      </c>
      <c r="M890" t="s">
        <v>13588</v>
      </c>
      <c r="N890">
        <v>270107006</v>
      </c>
      <c r="O890" t="s">
        <v>13613</v>
      </c>
      <c r="P890">
        <v>0</v>
      </c>
      <c r="Q890">
        <v>3928.23076923077</v>
      </c>
      <c r="R890">
        <v>0</v>
      </c>
    </row>
    <row r="891" spans="1:18" x14ac:dyDescent="0.25">
      <c r="A891">
        <v>8</v>
      </c>
      <c r="B891">
        <v>8106</v>
      </c>
      <c r="C891" t="s">
        <v>768</v>
      </c>
      <c r="D891" t="s">
        <v>1494</v>
      </c>
      <c r="E891">
        <v>4</v>
      </c>
      <c r="F891" t="s">
        <v>13810</v>
      </c>
      <c r="G891" s="88">
        <v>1</v>
      </c>
      <c r="H891" s="88" t="s">
        <v>8278</v>
      </c>
      <c r="I891">
        <v>1</v>
      </c>
      <c r="J891" t="s">
        <v>13801</v>
      </c>
      <c r="K891" t="s">
        <v>13811</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4</v>
      </c>
      <c r="F892" t="s">
        <v>13810</v>
      </c>
      <c r="G892" s="88">
        <v>1</v>
      </c>
      <c r="H892" s="88" t="s">
        <v>8278</v>
      </c>
      <c r="I892">
        <v>1</v>
      </c>
      <c r="J892" t="s">
        <v>13801</v>
      </c>
      <c r="K892" t="s">
        <v>13812</v>
      </c>
      <c r="L892">
        <v>270107</v>
      </c>
      <c r="M892" t="s">
        <v>13588</v>
      </c>
      <c r="N892">
        <v>270107006</v>
      </c>
      <c r="O892" t="s">
        <v>13613</v>
      </c>
      <c r="P892">
        <v>2184</v>
      </c>
      <c r="Q892">
        <v>0</v>
      </c>
      <c r="R892">
        <v>0</v>
      </c>
    </row>
    <row r="893" spans="1:18" x14ac:dyDescent="0.25">
      <c r="A893">
        <v>8</v>
      </c>
      <c r="B893">
        <v>8106</v>
      </c>
      <c r="C893" t="s">
        <v>768</v>
      </c>
      <c r="D893" t="s">
        <v>1494</v>
      </c>
      <c r="E893">
        <v>7</v>
      </c>
      <c r="F893" t="s">
        <v>13813</v>
      </c>
      <c r="G893" s="88">
        <v>2</v>
      </c>
      <c r="H893" s="88" t="s">
        <v>13770</v>
      </c>
      <c r="I893">
        <v>3</v>
      </c>
      <c r="J893" t="s">
        <v>13814</v>
      </c>
      <c r="K893" t="s">
        <v>13771</v>
      </c>
      <c r="L893">
        <v>270107</v>
      </c>
      <c r="M893" t="s">
        <v>13588</v>
      </c>
      <c r="N893">
        <v>270107005</v>
      </c>
      <c r="O893" t="s">
        <v>13608</v>
      </c>
      <c r="P893">
        <v>6955</v>
      </c>
      <c r="Q893">
        <v>7120.2228415021491</v>
      </c>
      <c r="R893">
        <v>0</v>
      </c>
    </row>
    <row r="894" spans="1:18" x14ac:dyDescent="0.25">
      <c r="A894">
        <v>8</v>
      </c>
      <c r="B894">
        <v>8106</v>
      </c>
      <c r="C894" t="s">
        <v>768</v>
      </c>
      <c r="D894" t="s">
        <v>1494</v>
      </c>
      <c r="E894">
        <v>7</v>
      </c>
      <c r="F894" t="s">
        <v>13813</v>
      </c>
      <c r="G894" s="88">
        <v>2</v>
      </c>
      <c r="H894" s="88" t="s">
        <v>13770</v>
      </c>
      <c r="I894">
        <v>3</v>
      </c>
      <c r="J894" t="s">
        <v>13814</v>
      </c>
      <c r="K894" t="s">
        <v>13815</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7</v>
      </c>
      <c r="F895" t="s">
        <v>13813</v>
      </c>
      <c r="G895" s="88">
        <v>2</v>
      </c>
      <c r="H895" s="88" t="s">
        <v>13770</v>
      </c>
      <c r="I895">
        <v>3</v>
      </c>
      <c r="J895" t="s">
        <v>13814</v>
      </c>
      <c r="K895" t="s">
        <v>13816</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13800</v>
      </c>
      <c r="G896" s="88">
        <v>1</v>
      </c>
      <c r="H896" s="88" t="s">
        <v>8278</v>
      </c>
      <c r="I896">
        <v>1</v>
      </c>
      <c r="J896" t="s">
        <v>13801</v>
      </c>
      <c r="K896" t="s">
        <v>13802</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13800</v>
      </c>
      <c r="G897" s="88">
        <v>1</v>
      </c>
      <c r="H897" s="88" t="s">
        <v>8278</v>
      </c>
      <c r="I897">
        <v>1</v>
      </c>
      <c r="J897" t="s">
        <v>13801</v>
      </c>
      <c r="K897" t="s">
        <v>13803</v>
      </c>
      <c r="L897">
        <v>270107</v>
      </c>
      <c r="M897" t="s">
        <v>13588</v>
      </c>
      <c r="N897">
        <v>270107006</v>
      </c>
      <c r="O897" t="s">
        <v>13613</v>
      </c>
      <c r="P897">
        <v>707</v>
      </c>
      <c r="Q897">
        <v>0</v>
      </c>
      <c r="R897">
        <v>976.22549019607845</v>
      </c>
    </row>
    <row r="898" spans="1:18" x14ac:dyDescent="0.25">
      <c r="A898">
        <v>8</v>
      </c>
      <c r="B898">
        <v>8107</v>
      </c>
      <c r="C898" t="s">
        <v>768</v>
      </c>
      <c r="D898" t="s">
        <v>1497</v>
      </c>
      <c r="E898">
        <v>2</v>
      </c>
      <c r="F898" t="s">
        <v>13804</v>
      </c>
      <c r="G898" s="88">
        <v>2</v>
      </c>
      <c r="H898" s="88" t="s">
        <v>13770</v>
      </c>
      <c r="I898">
        <v>1</v>
      </c>
      <c r="J898" t="s">
        <v>13801</v>
      </c>
      <c r="K898" t="s">
        <v>13805</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2</v>
      </c>
      <c r="F899" t="s">
        <v>13804</v>
      </c>
      <c r="G899" s="88">
        <v>2</v>
      </c>
      <c r="H899" s="88" t="s">
        <v>13770</v>
      </c>
      <c r="I899">
        <v>1</v>
      </c>
      <c r="J899" t="s">
        <v>13801</v>
      </c>
      <c r="K899" t="s">
        <v>13806</v>
      </c>
      <c r="L899">
        <v>270107</v>
      </c>
      <c r="M899" t="s">
        <v>13588</v>
      </c>
      <c r="N899">
        <v>270107006</v>
      </c>
      <c r="O899" t="s">
        <v>13613</v>
      </c>
      <c r="P899">
        <v>3887</v>
      </c>
      <c r="Q899">
        <v>0</v>
      </c>
      <c r="R899">
        <v>6652.1014687834095</v>
      </c>
    </row>
    <row r="900" spans="1:18" x14ac:dyDescent="0.25">
      <c r="A900">
        <v>8</v>
      </c>
      <c r="B900">
        <v>8107</v>
      </c>
      <c r="C900" t="s">
        <v>768</v>
      </c>
      <c r="D900" t="s">
        <v>1497</v>
      </c>
      <c r="E900">
        <v>3</v>
      </c>
      <c r="F900" t="s">
        <v>13807</v>
      </c>
      <c r="G900" s="88">
        <v>1</v>
      </c>
      <c r="H900" s="88" t="s">
        <v>8278</v>
      </c>
      <c r="I900">
        <v>1</v>
      </c>
      <c r="J900" t="s">
        <v>13801</v>
      </c>
      <c r="K900" t="s">
        <v>13808</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3</v>
      </c>
      <c r="F901" t="s">
        <v>13807</v>
      </c>
      <c r="G901" s="88">
        <v>1</v>
      </c>
      <c r="H901" s="88" t="s">
        <v>8278</v>
      </c>
      <c r="I901">
        <v>1</v>
      </c>
      <c r="J901" t="s">
        <v>13801</v>
      </c>
      <c r="K901" t="s">
        <v>13809</v>
      </c>
      <c r="L901">
        <v>270107</v>
      </c>
      <c r="M901" t="s">
        <v>13588</v>
      </c>
      <c r="N901">
        <v>270107006</v>
      </c>
      <c r="O901" t="s">
        <v>13613</v>
      </c>
      <c r="P901">
        <v>707</v>
      </c>
      <c r="Q901">
        <v>0</v>
      </c>
      <c r="R901">
        <v>0</v>
      </c>
    </row>
    <row r="902" spans="1:18" x14ac:dyDescent="0.25">
      <c r="A902">
        <v>8</v>
      </c>
      <c r="B902">
        <v>8107</v>
      </c>
      <c r="C902" t="s">
        <v>768</v>
      </c>
      <c r="D902" t="s">
        <v>1497</v>
      </c>
      <c r="E902">
        <v>4</v>
      </c>
      <c r="F902" t="s">
        <v>13810</v>
      </c>
      <c r="G902" s="88">
        <v>1</v>
      </c>
      <c r="H902" s="88" t="s">
        <v>8278</v>
      </c>
      <c r="I902">
        <v>1</v>
      </c>
      <c r="J902" t="s">
        <v>13801</v>
      </c>
      <c r="K902" t="s">
        <v>13811</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4</v>
      </c>
      <c r="F903" t="s">
        <v>13810</v>
      </c>
      <c r="G903" s="88">
        <v>1</v>
      </c>
      <c r="H903" s="88" t="s">
        <v>8278</v>
      </c>
      <c r="I903">
        <v>1</v>
      </c>
      <c r="J903" t="s">
        <v>13801</v>
      </c>
      <c r="K903" t="s">
        <v>13812</v>
      </c>
      <c r="L903">
        <v>270107</v>
      </c>
      <c r="M903" t="s">
        <v>13588</v>
      </c>
      <c r="N903">
        <v>270107006</v>
      </c>
      <c r="O903" t="s">
        <v>13613</v>
      </c>
      <c r="P903">
        <v>707</v>
      </c>
      <c r="Q903">
        <v>0</v>
      </c>
      <c r="R903">
        <v>976.22549019607845</v>
      </c>
    </row>
    <row r="904" spans="1:18" x14ac:dyDescent="0.25">
      <c r="A904">
        <v>8</v>
      </c>
      <c r="B904">
        <v>8107</v>
      </c>
      <c r="C904" t="s">
        <v>768</v>
      </c>
      <c r="D904" t="s">
        <v>1497</v>
      </c>
      <c r="E904">
        <v>7</v>
      </c>
      <c r="F904" t="s">
        <v>13813</v>
      </c>
      <c r="G904" s="88">
        <v>2</v>
      </c>
      <c r="H904" s="88" t="s">
        <v>13770</v>
      </c>
      <c r="I904">
        <v>3</v>
      </c>
      <c r="J904" t="s">
        <v>13814</v>
      </c>
      <c r="K904" t="s">
        <v>13771</v>
      </c>
      <c r="L904">
        <v>270107</v>
      </c>
      <c r="M904" t="s">
        <v>13588</v>
      </c>
      <c r="N904">
        <v>270107005</v>
      </c>
      <c r="O904" t="s">
        <v>13608</v>
      </c>
      <c r="P904">
        <v>2074</v>
      </c>
      <c r="Q904">
        <v>6780.2863359227831</v>
      </c>
      <c r="R904">
        <v>0</v>
      </c>
    </row>
    <row r="905" spans="1:18" x14ac:dyDescent="0.25">
      <c r="A905">
        <v>8</v>
      </c>
      <c r="B905">
        <v>8107</v>
      </c>
      <c r="C905" t="s">
        <v>768</v>
      </c>
      <c r="D905" t="s">
        <v>1497</v>
      </c>
      <c r="E905">
        <v>7</v>
      </c>
      <c r="F905" t="s">
        <v>13813</v>
      </c>
      <c r="G905" s="88">
        <v>2</v>
      </c>
      <c r="H905" s="88" t="s">
        <v>13770</v>
      </c>
      <c r="I905">
        <v>3</v>
      </c>
      <c r="J905" t="s">
        <v>13814</v>
      </c>
      <c r="K905" t="s">
        <v>13815</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7</v>
      </c>
      <c r="F906" t="s">
        <v>13813</v>
      </c>
      <c r="G906" s="88">
        <v>2</v>
      </c>
      <c r="H906" s="88" t="s">
        <v>13770</v>
      </c>
      <c r="I906">
        <v>3</v>
      </c>
      <c r="J906" t="s">
        <v>13814</v>
      </c>
      <c r="K906" t="s">
        <v>13816</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13800</v>
      </c>
      <c r="G907" s="88">
        <v>1</v>
      </c>
      <c r="H907" s="88" t="s">
        <v>8278</v>
      </c>
      <c r="I907">
        <v>1</v>
      </c>
      <c r="J907" t="s">
        <v>13801</v>
      </c>
      <c r="K907" t="s">
        <v>13802</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13800</v>
      </c>
      <c r="G908" s="88">
        <v>1</v>
      </c>
      <c r="H908" s="88" t="s">
        <v>8278</v>
      </c>
      <c r="I908">
        <v>1</v>
      </c>
      <c r="J908" t="s">
        <v>13801</v>
      </c>
      <c r="K908" t="s">
        <v>13803</v>
      </c>
      <c r="L908">
        <v>270107</v>
      </c>
      <c r="M908" t="s">
        <v>13588</v>
      </c>
      <c r="N908">
        <v>270107006</v>
      </c>
      <c r="O908" t="s">
        <v>13613</v>
      </c>
      <c r="P908">
        <v>110</v>
      </c>
      <c r="Q908">
        <v>0</v>
      </c>
      <c r="R908">
        <v>976.22549019607845</v>
      </c>
    </row>
    <row r="909" spans="1:18" x14ac:dyDescent="0.25">
      <c r="A909">
        <v>8</v>
      </c>
      <c r="B909">
        <v>8108</v>
      </c>
      <c r="C909" t="s">
        <v>768</v>
      </c>
      <c r="D909" t="s">
        <v>1500</v>
      </c>
      <c r="E909">
        <v>2</v>
      </c>
      <c r="F909" t="s">
        <v>13804</v>
      </c>
      <c r="G909" s="88">
        <v>2</v>
      </c>
      <c r="H909" s="88" t="s">
        <v>13770</v>
      </c>
      <c r="I909">
        <v>1</v>
      </c>
      <c r="J909" t="s">
        <v>13801</v>
      </c>
      <c r="K909" t="s">
        <v>13805</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2</v>
      </c>
      <c r="F910" t="s">
        <v>13804</v>
      </c>
      <c r="G910" s="88">
        <v>2</v>
      </c>
      <c r="H910" s="88" t="s">
        <v>13770</v>
      </c>
      <c r="I910">
        <v>1</v>
      </c>
      <c r="J910" t="s">
        <v>13801</v>
      </c>
      <c r="K910" t="s">
        <v>13806</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3</v>
      </c>
      <c r="F911" t="s">
        <v>13807</v>
      </c>
      <c r="G911" s="88">
        <v>1</v>
      </c>
      <c r="H911" s="88" t="s">
        <v>8278</v>
      </c>
      <c r="I911">
        <v>1</v>
      </c>
      <c r="J911" t="s">
        <v>13801</v>
      </c>
      <c r="K911" t="s">
        <v>13808</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3</v>
      </c>
      <c r="F912" t="s">
        <v>13807</v>
      </c>
      <c r="G912" s="88">
        <v>1</v>
      </c>
      <c r="H912" s="88" t="s">
        <v>8278</v>
      </c>
      <c r="I912">
        <v>1</v>
      </c>
      <c r="J912" t="s">
        <v>13801</v>
      </c>
      <c r="K912" t="s">
        <v>13809</v>
      </c>
      <c r="L912">
        <v>270107</v>
      </c>
      <c r="M912" t="s">
        <v>13588</v>
      </c>
      <c r="N912">
        <v>270107006</v>
      </c>
      <c r="O912" t="s">
        <v>13613</v>
      </c>
      <c r="P912">
        <v>0</v>
      </c>
      <c r="Q912">
        <v>0</v>
      </c>
      <c r="R912">
        <v>976.22549019607845</v>
      </c>
    </row>
    <row r="913" spans="1:18" x14ac:dyDescent="0.25">
      <c r="A913">
        <v>8</v>
      </c>
      <c r="B913">
        <v>8108</v>
      </c>
      <c r="C913" t="s">
        <v>768</v>
      </c>
      <c r="D913" t="s">
        <v>1500</v>
      </c>
      <c r="E913">
        <v>4</v>
      </c>
      <c r="F913" t="s">
        <v>13810</v>
      </c>
      <c r="G913" s="88">
        <v>1</v>
      </c>
      <c r="H913" s="88" t="s">
        <v>8278</v>
      </c>
      <c r="I913">
        <v>1</v>
      </c>
      <c r="J913" t="s">
        <v>13801</v>
      </c>
      <c r="K913" t="s">
        <v>13811</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4</v>
      </c>
      <c r="F914" t="s">
        <v>13810</v>
      </c>
      <c r="G914" s="88">
        <v>1</v>
      </c>
      <c r="H914" s="88" t="s">
        <v>8278</v>
      </c>
      <c r="I914">
        <v>1</v>
      </c>
      <c r="J914" t="s">
        <v>13801</v>
      </c>
      <c r="K914" t="s">
        <v>13812</v>
      </c>
      <c r="L914">
        <v>270107</v>
      </c>
      <c r="M914" t="s">
        <v>13588</v>
      </c>
      <c r="N914">
        <v>270107006</v>
      </c>
      <c r="O914" t="s">
        <v>13613</v>
      </c>
      <c r="P914">
        <v>110</v>
      </c>
      <c r="Q914">
        <v>0</v>
      </c>
      <c r="R914">
        <v>976.22549019607845</v>
      </c>
    </row>
    <row r="915" spans="1:18" x14ac:dyDescent="0.25">
      <c r="A915">
        <v>8</v>
      </c>
      <c r="B915">
        <v>8108</v>
      </c>
      <c r="C915" t="s">
        <v>768</v>
      </c>
      <c r="D915" t="s">
        <v>1500</v>
      </c>
      <c r="E915">
        <v>7</v>
      </c>
      <c r="F915" t="s">
        <v>13813</v>
      </c>
      <c r="G915" s="88">
        <v>2</v>
      </c>
      <c r="H915" s="88" t="s">
        <v>13770</v>
      </c>
      <c r="I915">
        <v>3</v>
      </c>
      <c r="J915" t="s">
        <v>13814</v>
      </c>
      <c r="K915" t="s">
        <v>13771</v>
      </c>
      <c r="L915">
        <v>270107</v>
      </c>
      <c r="M915" t="s">
        <v>13588</v>
      </c>
      <c r="N915">
        <v>270107005</v>
      </c>
      <c r="O915" t="s">
        <v>13608</v>
      </c>
      <c r="P915">
        <v>7159</v>
      </c>
      <c r="Q915">
        <v>8639.7462718202241</v>
      </c>
      <c r="R915">
        <v>0</v>
      </c>
    </row>
    <row r="916" spans="1:18" x14ac:dyDescent="0.25">
      <c r="A916">
        <v>8</v>
      </c>
      <c r="B916">
        <v>8108</v>
      </c>
      <c r="C916" t="s">
        <v>768</v>
      </c>
      <c r="D916" t="s">
        <v>1500</v>
      </c>
      <c r="E916">
        <v>7</v>
      </c>
      <c r="F916" t="s">
        <v>13813</v>
      </c>
      <c r="G916" s="88">
        <v>2</v>
      </c>
      <c r="H916" s="88" t="s">
        <v>13770</v>
      </c>
      <c r="I916">
        <v>3</v>
      </c>
      <c r="J916" t="s">
        <v>13814</v>
      </c>
      <c r="K916" t="s">
        <v>13815</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7</v>
      </c>
      <c r="F917" t="s">
        <v>13813</v>
      </c>
      <c r="G917" s="88">
        <v>2</v>
      </c>
      <c r="H917" s="88" t="s">
        <v>13770</v>
      </c>
      <c r="I917">
        <v>3</v>
      </c>
      <c r="J917" t="s">
        <v>13814</v>
      </c>
      <c r="K917" t="s">
        <v>13816</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13800</v>
      </c>
      <c r="G918" s="88">
        <v>1</v>
      </c>
      <c r="H918" s="88" t="s">
        <v>8278</v>
      </c>
      <c r="I918">
        <v>1</v>
      </c>
      <c r="J918" t="s">
        <v>13801</v>
      </c>
      <c r="K918" t="s">
        <v>13802</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13800</v>
      </c>
      <c r="G919" s="88">
        <v>1</v>
      </c>
      <c r="H919" s="88" t="s">
        <v>8278</v>
      </c>
      <c r="I919">
        <v>1</v>
      </c>
      <c r="J919" t="s">
        <v>13801</v>
      </c>
      <c r="K919" t="s">
        <v>13803</v>
      </c>
      <c r="L919">
        <v>270107</v>
      </c>
      <c r="M919" t="s">
        <v>13588</v>
      </c>
      <c r="N919">
        <v>270107006</v>
      </c>
      <c r="O919" t="s">
        <v>13613</v>
      </c>
      <c r="P919">
        <v>5085</v>
      </c>
      <c r="Q919">
        <v>0</v>
      </c>
      <c r="R919">
        <v>5517.884057971015</v>
      </c>
    </row>
    <row r="920" spans="1:18" x14ac:dyDescent="0.25">
      <c r="A920">
        <v>8</v>
      </c>
      <c r="B920">
        <v>8110</v>
      </c>
      <c r="C920" t="s">
        <v>768</v>
      </c>
      <c r="D920" t="s">
        <v>1506</v>
      </c>
      <c r="E920">
        <v>2</v>
      </c>
      <c r="F920" t="s">
        <v>13804</v>
      </c>
      <c r="G920" s="88">
        <v>2</v>
      </c>
      <c r="H920" s="88" t="s">
        <v>13770</v>
      </c>
      <c r="I920">
        <v>1</v>
      </c>
      <c r="J920" t="s">
        <v>13801</v>
      </c>
      <c r="K920" t="s">
        <v>13805</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2</v>
      </c>
      <c r="F921" t="s">
        <v>13804</v>
      </c>
      <c r="G921" s="88">
        <v>2</v>
      </c>
      <c r="H921" s="88" t="s">
        <v>13770</v>
      </c>
      <c r="I921">
        <v>1</v>
      </c>
      <c r="J921" t="s">
        <v>13801</v>
      </c>
      <c r="K921" t="s">
        <v>13806</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3</v>
      </c>
      <c r="F922" t="s">
        <v>13807</v>
      </c>
      <c r="G922" s="88">
        <v>1</v>
      </c>
      <c r="H922" s="88" t="s">
        <v>8278</v>
      </c>
      <c r="I922">
        <v>1</v>
      </c>
      <c r="J922" t="s">
        <v>13801</v>
      </c>
      <c r="K922" t="s">
        <v>13808</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3</v>
      </c>
      <c r="F923" t="s">
        <v>13807</v>
      </c>
      <c r="G923" s="88">
        <v>1</v>
      </c>
      <c r="H923" s="88" t="s">
        <v>8278</v>
      </c>
      <c r="I923">
        <v>1</v>
      </c>
      <c r="J923" t="s">
        <v>13801</v>
      </c>
      <c r="K923" t="s">
        <v>13809</v>
      </c>
      <c r="L923">
        <v>270107</v>
      </c>
      <c r="M923" t="s">
        <v>13588</v>
      </c>
      <c r="N923">
        <v>270107006</v>
      </c>
      <c r="O923" t="s">
        <v>13613</v>
      </c>
      <c r="P923">
        <v>383</v>
      </c>
      <c r="Q923">
        <v>0</v>
      </c>
      <c r="R923">
        <v>1996.5</v>
      </c>
    </row>
    <row r="924" spans="1:18" x14ac:dyDescent="0.25">
      <c r="A924">
        <v>8</v>
      </c>
      <c r="B924">
        <v>8110</v>
      </c>
      <c r="C924" t="s">
        <v>768</v>
      </c>
      <c r="D924" t="s">
        <v>1506</v>
      </c>
      <c r="E924">
        <v>4</v>
      </c>
      <c r="F924" t="s">
        <v>13810</v>
      </c>
      <c r="G924" s="88">
        <v>1</v>
      </c>
      <c r="H924" s="88" t="s">
        <v>8278</v>
      </c>
      <c r="I924">
        <v>1</v>
      </c>
      <c r="J924" t="s">
        <v>13801</v>
      </c>
      <c r="K924" t="s">
        <v>13811</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4</v>
      </c>
      <c r="F925" t="s">
        <v>13810</v>
      </c>
      <c r="G925" s="88">
        <v>1</v>
      </c>
      <c r="H925" s="88" t="s">
        <v>8278</v>
      </c>
      <c r="I925">
        <v>1</v>
      </c>
      <c r="J925" t="s">
        <v>13801</v>
      </c>
      <c r="K925" t="s">
        <v>13812</v>
      </c>
      <c r="L925">
        <v>270107</v>
      </c>
      <c r="M925" t="s">
        <v>13588</v>
      </c>
      <c r="N925">
        <v>270107006</v>
      </c>
      <c r="O925" t="s">
        <v>13613</v>
      </c>
      <c r="P925">
        <v>5085</v>
      </c>
      <c r="Q925">
        <v>0</v>
      </c>
      <c r="R925">
        <v>5517.884057971015</v>
      </c>
    </row>
    <row r="926" spans="1:18" x14ac:dyDescent="0.25">
      <c r="A926">
        <v>8</v>
      </c>
      <c r="B926">
        <v>8110</v>
      </c>
      <c r="C926" t="s">
        <v>768</v>
      </c>
      <c r="D926" t="s">
        <v>1506</v>
      </c>
      <c r="E926">
        <v>7</v>
      </c>
      <c r="F926" t="s">
        <v>13813</v>
      </c>
      <c r="G926" s="88">
        <v>2</v>
      </c>
      <c r="H926" s="88" t="s">
        <v>13770</v>
      </c>
      <c r="I926">
        <v>3</v>
      </c>
      <c r="J926" t="s">
        <v>13814</v>
      </c>
      <c r="K926" t="s">
        <v>13771</v>
      </c>
      <c r="L926">
        <v>270107</v>
      </c>
      <c r="M926" t="s">
        <v>13588</v>
      </c>
      <c r="N926">
        <v>270107005</v>
      </c>
      <c r="O926" t="s">
        <v>13608</v>
      </c>
      <c r="P926">
        <v>20485</v>
      </c>
      <c r="Q926">
        <v>8994.5744571484138</v>
      </c>
      <c r="R926">
        <v>0</v>
      </c>
    </row>
    <row r="927" spans="1:18" x14ac:dyDescent="0.25">
      <c r="A927">
        <v>8</v>
      </c>
      <c r="B927">
        <v>8110</v>
      </c>
      <c r="C927" t="s">
        <v>768</v>
      </c>
      <c r="D927" t="s">
        <v>1506</v>
      </c>
      <c r="E927">
        <v>7</v>
      </c>
      <c r="F927" t="s">
        <v>13813</v>
      </c>
      <c r="G927" s="88">
        <v>2</v>
      </c>
      <c r="H927" s="88" t="s">
        <v>13770</v>
      </c>
      <c r="I927">
        <v>3</v>
      </c>
      <c r="J927" t="s">
        <v>13814</v>
      </c>
      <c r="K927" t="s">
        <v>13815</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7</v>
      </c>
      <c r="F928" t="s">
        <v>13813</v>
      </c>
      <c r="G928" s="88">
        <v>2</v>
      </c>
      <c r="H928" s="88" t="s">
        <v>13770</v>
      </c>
      <c r="I928">
        <v>3</v>
      </c>
      <c r="J928" t="s">
        <v>13814</v>
      </c>
      <c r="K928" t="s">
        <v>13816</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13800</v>
      </c>
      <c r="G929" s="88">
        <v>1</v>
      </c>
      <c r="H929" s="88" t="s">
        <v>8278</v>
      </c>
      <c r="I929">
        <v>1</v>
      </c>
      <c r="J929" t="s">
        <v>13801</v>
      </c>
      <c r="K929" t="s">
        <v>13802</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13800</v>
      </c>
      <c r="G930" s="88">
        <v>1</v>
      </c>
      <c r="H930" s="88" t="s">
        <v>8278</v>
      </c>
      <c r="I930">
        <v>1</v>
      </c>
      <c r="J930" t="s">
        <v>13801</v>
      </c>
      <c r="K930" t="s">
        <v>13803</v>
      </c>
      <c r="L930">
        <v>270107</v>
      </c>
      <c r="M930" t="s">
        <v>13588</v>
      </c>
      <c r="N930">
        <v>270107006</v>
      </c>
      <c r="O930" t="s">
        <v>13613</v>
      </c>
      <c r="P930">
        <v>1880</v>
      </c>
      <c r="Q930">
        <v>0</v>
      </c>
      <c r="R930">
        <v>0</v>
      </c>
    </row>
    <row r="931" spans="1:18" x14ac:dyDescent="0.25">
      <c r="A931">
        <v>8</v>
      </c>
      <c r="B931">
        <v>8111</v>
      </c>
      <c r="C931" t="s">
        <v>768</v>
      </c>
      <c r="D931" t="s">
        <v>1509</v>
      </c>
      <c r="E931">
        <v>2</v>
      </c>
      <c r="F931" t="s">
        <v>13804</v>
      </c>
      <c r="G931" s="88">
        <v>2</v>
      </c>
      <c r="H931" s="88" t="s">
        <v>13770</v>
      </c>
      <c r="I931">
        <v>1</v>
      </c>
      <c r="J931" t="s">
        <v>13801</v>
      </c>
      <c r="K931" t="s">
        <v>13805</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2</v>
      </c>
      <c r="F932" t="s">
        <v>13804</v>
      </c>
      <c r="G932" s="88">
        <v>2</v>
      </c>
      <c r="H932" s="88" t="s">
        <v>13770</v>
      </c>
      <c r="I932">
        <v>1</v>
      </c>
      <c r="J932" t="s">
        <v>13801</v>
      </c>
      <c r="K932" t="s">
        <v>13806</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3</v>
      </c>
      <c r="F933" t="s">
        <v>13807</v>
      </c>
      <c r="G933" s="88">
        <v>1</v>
      </c>
      <c r="H933" s="88" t="s">
        <v>8278</v>
      </c>
      <c r="I933">
        <v>1</v>
      </c>
      <c r="J933" t="s">
        <v>13801</v>
      </c>
      <c r="K933" t="s">
        <v>13808</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4</v>
      </c>
      <c r="F934" t="s">
        <v>13810</v>
      </c>
      <c r="G934" s="88">
        <v>1</v>
      </c>
      <c r="H934" s="88" t="s">
        <v>8278</v>
      </c>
      <c r="I934">
        <v>1</v>
      </c>
      <c r="J934" t="s">
        <v>13801</v>
      </c>
      <c r="K934" t="s">
        <v>13811</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4</v>
      </c>
      <c r="F935" t="s">
        <v>13810</v>
      </c>
      <c r="G935" s="88">
        <v>1</v>
      </c>
      <c r="H935" s="88" t="s">
        <v>8278</v>
      </c>
      <c r="I935">
        <v>1</v>
      </c>
      <c r="J935" t="s">
        <v>13801</v>
      </c>
      <c r="K935" t="s">
        <v>13812</v>
      </c>
      <c r="L935">
        <v>270107</v>
      </c>
      <c r="M935" t="s">
        <v>13588</v>
      </c>
      <c r="N935">
        <v>270107006</v>
      </c>
      <c r="O935" t="s">
        <v>13613</v>
      </c>
      <c r="P935">
        <v>1880</v>
      </c>
      <c r="Q935">
        <v>0</v>
      </c>
      <c r="R935">
        <v>0</v>
      </c>
    </row>
    <row r="936" spans="1:18" x14ac:dyDescent="0.25">
      <c r="A936">
        <v>8</v>
      </c>
      <c r="B936">
        <v>8111</v>
      </c>
      <c r="C936" t="s">
        <v>768</v>
      </c>
      <c r="D936" t="s">
        <v>1509</v>
      </c>
      <c r="E936">
        <v>7</v>
      </c>
      <c r="F936" t="s">
        <v>13813</v>
      </c>
      <c r="G936" s="88">
        <v>2</v>
      </c>
      <c r="H936" s="88" t="s">
        <v>13770</v>
      </c>
      <c r="I936">
        <v>3</v>
      </c>
      <c r="J936" t="s">
        <v>13814</v>
      </c>
      <c r="K936" t="s">
        <v>13771</v>
      </c>
      <c r="L936">
        <v>270107</v>
      </c>
      <c r="M936" t="s">
        <v>13588</v>
      </c>
      <c r="N936">
        <v>270107005</v>
      </c>
      <c r="O936" t="s">
        <v>13608</v>
      </c>
      <c r="P936">
        <v>8565</v>
      </c>
      <c r="Q936">
        <v>6313.2791539959599</v>
      </c>
      <c r="R936">
        <v>0</v>
      </c>
    </row>
    <row r="937" spans="1:18" x14ac:dyDescent="0.25">
      <c r="A937">
        <v>8</v>
      </c>
      <c r="B937">
        <v>8111</v>
      </c>
      <c r="C937" t="s">
        <v>768</v>
      </c>
      <c r="D937" t="s">
        <v>1509</v>
      </c>
      <c r="E937">
        <v>7</v>
      </c>
      <c r="F937" t="s">
        <v>13813</v>
      </c>
      <c r="G937" s="88">
        <v>2</v>
      </c>
      <c r="H937" s="88" t="s">
        <v>13770</v>
      </c>
      <c r="I937">
        <v>3</v>
      </c>
      <c r="J937" t="s">
        <v>13814</v>
      </c>
      <c r="K937" t="s">
        <v>13815</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7</v>
      </c>
      <c r="F938" t="s">
        <v>13813</v>
      </c>
      <c r="G938" s="88">
        <v>2</v>
      </c>
      <c r="H938" s="88" t="s">
        <v>13770</v>
      </c>
      <c r="I938">
        <v>3</v>
      </c>
      <c r="J938" t="s">
        <v>13814</v>
      </c>
      <c r="K938" t="s">
        <v>13816</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13800</v>
      </c>
      <c r="G939" s="88">
        <v>1</v>
      </c>
      <c r="H939" s="88" t="s">
        <v>8278</v>
      </c>
      <c r="I939">
        <v>1</v>
      </c>
      <c r="J939" t="s">
        <v>13801</v>
      </c>
      <c r="K939" t="s">
        <v>13802</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13800</v>
      </c>
      <c r="G940" s="88">
        <v>1</v>
      </c>
      <c r="H940" s="88" t="s">
        <v>8278</v>
      </c>
      <c r="I940">
        <v>1</v>
      </c>
      <c r="J940" t="s">
        <v>13801</v>
      </c>
      <c r="K940" t="s">
        <v>13803</v>
      </c>
      <c r="L940">
        <v>270107</v>
      </c>
      <c r="M940" t="s">
        <v>13588</v>
      </c>
      <c r="N940">
        <v>270107006</v>
      </c>
      <c r="O940" t="s">
        <v>13613</v>
      </c>
      <c r="P940">
        <v>0</v>
      </c>
      <c r="Q940">
        <v>1123.22123893805</v>
      </c>
      <c r="R940">
        <v>2501.1095481670936</v>
      </c>
    </row>
    <row r="941" spans="1:18" x14ac:dyDescent="0.25">
      <c r="A941">
        <v>8</v>
      </c>
      <c r="B941">
        <v>8112</v>
      </c>
      <c r="C941" t="s">
        <v>768</v>
      </c>
      <c r="D941" t="s">
        <v>1512</v>
      </c>
      <c r="E941">
        <v>2</v>
      </c>
      <c r="F941" t="s">
        <v>13804</v>
      </c>
      <c r="G941" s="88">
        <v>2</v>
      </c>
      <c r="H941" s="88" t="s">
        <v>13770</v>
      </c>
      <c r="I941">
        <v>1</v>
      </c>
      <c r="J941" t="s">
        <v>13801</v>
      </c>
      <c r="K941" t="s">
        <v>13805</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2</v>
      </c>
      <c r="F942" t="s">
        <v>13804</v>
      </c>
      <c r="G942" s="88">
        <v>2</v>
      </c>
      <c r="H942" s="88" t="s">
        <v>13770</v>
      </c>
      <c r="I942">
        <v>1</v>
      </c>
      <c r="J942" t="s">
        <v>13801</v>
      </c>
      <c r="K942" t="s">
        <v>13806</v>
      </c>
      <c r="L942">
        <v>270107</v>
      </c>
      <c r="M942" t="s">
        <v>13588</v>
      </c>
      <c r="N942">
        <v>270107006</v>
      </c>
      <c r="O942" t="s">
        <v>13613</v>
      </c>
      <c r="P942">
        <v>0</v>
      </c>
      <c r="Q942">
        <v>1123.22123893805</v>
      </c>
      <c r="R942">
        <v>7414.1372452142932</v>
      </c>
    </row>
    <row r="943" spans="1:18" x14ac:dyDescent="0.25">
      <c r="A943">
        <v>8</v>
      </c>
      <c r="B943">
        <v>8112</v>
      </c>
      <c r="C943" t="s">
        <v>768</v>
      </c>
      <c r="D943" t="s">
        <v>1512</v>
      </c>
      <c r="E943">
        <v>3</v>
      </c>
      <c r="F943" t="s">
        <v>13807</v>
      </c>
      <c r="G943" s="88">
        <v>1</v>
      </c>
      <c r="H943" s="88" t="s">
        <v>8278</v>
      </c>
      <c r="I943">
        <v>1</v>
      </c>
      <c r="J943" t="s">
        <v>13801</v>
      </c>
      <c r="K943" t="s">
        <v>13808</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3</v>
      </c>
      <c r="F944" t="s">
        <v>13807</v>
      </c>
      <c r="G944" s="88">
        <v>1</v>
      </c>
      <c r="H944" s="88" t="s">
        <v>8278</v>
      </c>
      <c r="I944">
        <v>1</v>
      </c>
      <c r="J944" t="s">
        <v>13801</v>
      </c>
      <c r="K944" t="s">
        <v>13809</v>
      </c>
      <c r="L944">
        <v>270107</v>
      </c>
      <c r="M944" t="s">
        <v>13588</v>
      </c>
      <c r="N944">
        <v>270107006</v>
      </c>
      <c r="O944" t="s">
        <v>13613</v>
      </c>
      <c r="P944">
        <v>0</v>
      </c>
      <c r="Q944">
        <v>1123.22123893805</v>
      </c>
      <c r="R944">
        <v>0</v>
      </c>
    </row>
    <row r="945" spans="1:18" x14ac:dyDescent="0.25">
      <c r="A945">
        <v>8</v>
      </c>
      <c r="B945">
        <v>8112</v>
      </c>
      <c r="C945" t="s">
        <v>768</v>
      </c>
      <c r="D945" t="s">
        <v>1512</v>
      </c>
      <c r="E945">
        <v>4</v>
      </c>
      <c r="F945" t="s">
        <v>13810</v>
      </c>
      <c r="G945" s="88">
        <v>1</v>
      </c>
      <c r="H945" s="88" t="s">
        <v>8278</v>
      </c>
      <c r="I945">
        <v>1</v>
      </c>
      <c r="J945" t="s">
        <v>13801</v>
      </c>
      <c r="K945" t="s">
        <v>13811</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4</v>
      </c>
      <c r="F946" t="s">
        <v>13810</v>
      </c>
      <c r="G946" s="88">
        <v>1</v>
      </c>
      <c r="H946" s="88" t="s">
        <v>8278</v>
      </c>
      <c r="I946">
        <v>1</v>
      </c>
      <c r="J946" t="s">
        <v>13801</v>
      </c>
      <c r="K946" t="s">
        <v>13812</v>
      </c>
      <c r="L946">
        <v>270107</v>
      </c>
      <c r="M946" t="s">
        <v>13588</v>
      </c>
      <c r="N946">
        <v>270107006</v>
      </c>
      <c r="O946" t="s">
        <v>13613</v>
      </c>
      <c r="P946">
        <v>0</v>
      </c>
      <c r="Q946">
        <v>1123.22123893805</v>
      </c>
      <c r="R946">
        <v>2501.1095481670936</v>
      </c>
    </row>
    <row r="947" spans="1:18" x14ac:dyDescent="0.25">
      <c r="A947">
        <v>8</v>
      </c>
      <c r="B947">
        <v>8112</v>
      </c>
      <c r="C947" t="s">
        <v>768</v>
      </c>
      <c r="D947" t="s">
        <v>1512</v>
      </c>
      <c r="E947">
        <v>7</v>
      </c>
      <c r="F947" t="s">
        <v>13813</v>
      </c>
      <c r="G947" s="88">
        <v>2</v>
      </c>
      <c r="H947" s="88" t="s">
        <v>13770</v>
      </c>
      <c r="I947">
        <v>3</v>
      </c>
      <c r="J947" t="s">
        <v>13814</v>
      </c>
      <c r="K947" t="s">
        <v>13771</v>
      </c>
      <c r="L947">
        <v>270107</v>
      </c>
      <c r="M947" t="s">
        <v>13588</v>
      </c>
      <c r="N947">
        <v>270107005</v>
      </c>
      <c r="O947" t="s">
        <v>13608</v>
      </c>
      <c r="P947">
        <v>0</v>
      </c>
      <c r="Q947">
        <v>22990.963625653632</v>
      </c>
      <c r="R947">
        <v>0</v>
      </c>
    </row>
    <row r="948" spans="1:18" x14ac:dyDescent="0.25">
      <c r="A948">
        <v>8</v>
      </c>
      <c r="B948">
        <v>8112</v>
      </c>
      <c r="C948" t="s">
        <v>768</v>
      </c>
      <c r="D948" t="s">
        <v>1512</v>
      </c>
      <c r="E948">
        <v>7</v>
      </c>
      <c r="F948" t="s">
        <v>13813</v>
      </c>
      <c r="G948" s="88">
        <v>2</v>
      </c>
      <c r="H948" s="88" t="s">
        <v>13770</v>
      </c>
      <c r="I948">
        <v>3</v>
      </c>
      <c r="J948" t="s">
        <v>13814</v>
      </c>
      <c r="K948" t="s">
        <v>13815</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7</v>
      </c>
      <c r="F949" t="s">
        <v>13813</v>
      </c>
      <c r="G949" s="88">
        <v>2</v>
      </c>
      <c r="H949" s="88" t="s">
        <v>13770</v>
      </c>
      <c r="I949">
        <v>3</v>
      </c>
      <c r="J949" t="s">
        <v>13814</v>
      </c>
      <c r="K949" t="s">
        <v>13816</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13800</v>
      </c>
      <c r="G950" s="88">
        <v>1</v>
      </c>
      <c r="H950" s="88" t="s">
        <v>8278</v>
      </c>
      <c r="I950">
        <v>1</v>
      </c>
      <c r="J950" t="s">
        <v>13801</v>
      </c>
      <c r="K950" t="s">
        <v>13802</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13800</v>
      </c>
      <c r="G951" s="88">
        <v>1</v>
      </c>
      <c r="H951" s="88" t="s">
        <v>8278</v>
      </c>
      <c r="I951">
        <v>1</v>
      </c>
      <c r="J951" t="s">
        <v>13801</v>
      </c>
      <c r="K951" t="s">
        <v>13803</v>
      </c>
      <c r="L951">
        <v>270107</v>
      </c>
      <c r="M951" t="s">
        <v>13588</v>
      </c>
      <c r="N951">
        <v>270107006</v>
      </c>
      <c r="O951" t="s">
        <v>13613</v>
      </c>
      <c r="P951">
        <v>0</v>
      </c>
      <c r="Q951">
        <v>988.27551020408202</v>
      </c>
      <c r="R951">
        <v>0</v>
      </c>
    </row>
    <row r="952" spans="1:18" x14ac:dyDescent="0.25">
      <c r="A952">
        <v>8</v>
      </c>
      <c r="B952">
        <v>8201</v>
      </c>
      <c r="C952" t="s">
        <v>768</v>
      </c>
      <c r="D952" t="s">
        <v>1515</v>
      </c>
      <c r="E952">
        <v>2</v>
      </c>
      <c r="F952" t="s">
        <v>13804</v>
      </c>
      <c r="G952" s="88">
        <v>2</v>
      </c>
      <c r="H952" s="88" t="s">
        <v>13770</v>
      </c>
      <c r="I952">
        <v>1</v>
      </c>
      <c r="J952" t="s">
        <v>13801</v>
      </c>
      <c r="K952" t="s">
        <v>13805</v>
      </c>
      <c r="L952">
        <v>270107</v>
      </c>
      <c r="M952" t="s">
        <v>13588</v>
      </c>
      <c r="N952">
        <v>270107006</v>
      </c>
      <c r="O952" t="s">
        <v>13613</v>
      </c>
      <c r="P952">
        <v>0</v>
      </c>
      <c r="Q952">
        <v>11375.962663758482</v>
      </c>
      <c r="R952">
        <v>0</v>
      </c>
    </row>
    <row r="953" spans="1:18" x14ac:dyDescent="0.25">
      <c r="A953">
        <v>8</v>
      </c>
      <c r="B953">
        <v>8201</v>
      </c>
      <c r="C953" t="s">
        <v>768</v>
      </c>
      <c r="D953" t="s">
        <v>1515</v>
      </c>
      <c r="E953">
        <v>2</v>
      </c>
      <c r="F953" t="s">
        <v>13804</v>
      </c>
      <c r="G953" s="88">
        <v>2</v>
      </c>
      <c r="H953" s="88" t="s">
        <v>13770</v>
      </c>
      <c r="I953">
        <v>1</v>
      </c>
      <c r="J953" t="s">
        <v>13801</v>
      </c>
      <c r="K953" t="s">
        <v>13806</v>
      </c>
      <c r="L953">
        <v>270107</v>
      </c>
      <c r="M953" t="s">
        <v>13588</v>
      </c>
      <c r="N953">
        <v>270107006</v>
      </c>
      <c r="O953" t="s">
        <v>13613</v>
      </c>
      <c r="P953">
        <v>0</v>
      </c>
      <c r="Q953">
        <v>988.27551020408202</v>
      </c>
      <c r="R953">
        <v>0</v>
      </c>
    </row>
    <row r="954" spans="1:18" x14ac:dyDescent="0.25">
      <c r="A954">
        <v>8</v>
      </c>
      <c r="B954">
        <v>8201</v>
      </c>
      <c r="C954" t="s">
        <v>768</v>
      </c>
      <c r="D954" t="s">
        <v>1515</v>
      </c>
      <c r="E954">
        <v>3</v>
      </c>
      <c r="F954" t="s">
        <v>13807</v>
      </c>
      <c r="G954" s="88">
        <v>1</v>
      </c>
      <c r="H954" s="88" t="s">
        <v>8278</v>
      </c>
      <c r="I954">
        <v>1</v>
      </c>
      <c r="J954" t="s">
        <v>13801</v>
      </c>
      <c r="K954" t="s">
        <v>13808</v>
      </c>
      <c r="L954">
        <v>270107</v>
      </c>
      <c r="M954" t="s">
        <v>13588</v>
      </c>
      <c r="N954">
        <v>270107006</v>
      </c>
      <c r="O954" t="s">
        <v>13613</v>
      </c>
      <c r="P954">
        <v>0</v>
      </c>
      <c r="Q954">
        <v>11375.962663758482</v>
      </c>
      <c r="R954">
        <v>0</v>
      </c>
    </row>
    <row r="955" spans="1:18" x14ac:dyDescent="0.25">
      <c r="A955">
        <v>8</v>
      </c>
      <c r="B955">
        <v>8201</v>
      </c>
      <c r="C955" t="s">
        <v>768</v>
      </c>
      <c r="D955" t="s">
        <v>1515</v>
      </c>
      <c r="E955">
        <v>3</v>
      </c>
      <c r="F955" t="s">
        <v>13807</v>
      </c>
      <c r="G955" s="88">
        <v>1</v>
      </c>
      <c r="H955" s="88" t="s">
        <v>8278</v>
      </c>
      <c r="I955">
        <v>1</v>
      </c>
      <c r="J955" t="s">
        <v>13801</v>
      </c>
      <c r="K955" t="s">
        <v>13809</v>
      </c>
      <c r="L955">
        <v>270107</v>
      </c>
      <c r="M955" t="s">
        <v>13588</v>
      </c>
      <c r="N955">
        <v>270107006</v>
      </c>
      <c r="O955" t="s">
        <v>13613</v>
      </c>
      <c r="P955">
        <v>0</v>
      </c>
      <c r="Q955">
        <v>988.27551020408202</v>
      </c>
      <c r="R955">
        <v>0</v>
      </c>
    </row>
    <row r="956" spans="1:18" x14ac:dyDescent="0.25">
      <c r="A956">
        <v>8</v>
      </c>
      <c r="B956">
        <v>8201</v>
      </c>
      <c r="C956" t="s">
        <v>768</v>
      </c>
      <c r="D956" t="s">
        <v>1515</v>
      </c>
      <c r="E956">
        <v>4</v>
      </c>
      <c r="F956" t="s">
        <v>13810</v>
      </c>
      <c r="G956" s="88">
        <v>1</v>
      </c>
      <c r="H956" s="88" t="s">
        <v>8278</v>
      </c>
      <c r="I956">
        <v>1</v>
      </c>
      <c r="J956" t="s">
        <v>13801</v>
      </c>
      <c r="K956" t="s">
        <v>13811</v>
      </c>
      <c r="L956">
        <v>270107</v>
      </c>
      <c r="M956" t="s">
        <v>13588</v>
      </c>
      <c r="N956">
        <v>270107006</v>
      </c>
      <c r="O956" t="s">
        <v>13613</v>
      </c>
      <c r="P956">
        <v>0</v>
      </c>
      <c r="Q956">
        <v>11375.962663758482</v>
      </c>
      <c r="R956">
        <v>0</v>
      </c>
    </row>
    <row r="957" spans="1:18" x14ac:dyDescent="0.25">
      <c r="A957">
        <v>8</v>
      </c>
      <c r="B957">
        <v>8201</v>
      </c>
      <c r="C957" t="s">
        <v>768</v>
      </c>
      <c r="D957" t="s">
        <v>1515</v>
      </c>
      <c r="E957">
        <v>4</v>
      </c>
      <c r="F957" t="s">
        <v>13810</v>
      </c>
      <c r="G957" s="88">
        <v>1</v>
      </c>
      <c r="H957" s="88" t="s">
        <v>8278</v>
      </c>
      <c r="I957">
        <v>1</v>
      </c>
      <c r="J957" t="s">
        <v>13801</v>
      </c>
      <c r="K957" t="s">
        <v>13812</v>
      </c>
      <c r="L957">
        <v>270107</v>
      </c>
      <c r="M957" t="s">
        <v>13588</v>
      </c>
      <c r="N957">
        <v>270107006</v>
      </c>
      <c r="O957" t="s">
        <v>13613</v>
      </c>
      <c r="P957">
        <v>0</v>
      </c>
      <c r="Q957">
        <v>988.27551020408202</v>
      </c>
      <c r="R957">
        <v>0</v>
      </c>
    </row>
    <row r="958" spans="1:18" x14ac:dyDescent="0.25">
      <c r="A958">
        <v>8</v>
      </c>
      <c r="B958">
        <v>8201</v>
      </c>
      <c r="C958" t="s">
        <v>768</v>
      </c>
      <c r="D958" t="s">
        <v>1515</v>
      </c>
      <c r="E958">
        <v>7</v>
      </c>
      <c r="F958" t="s">
        <v>13813</v>
      </c>
      <c r="G958" s="88">
        <v>2</v>
      </c>
      <c r="H958" s="88" t="s">
        <v>13770</v>
      </c>
      <c r="I958">
        <v>3</v>
      </c>
      <c r="J958" t="s">
        <v>13814</v>
      </c>
      <c r="K958" t="s">
        <v>13771</v>
      </c>
      <c r="L958">
        <v>270107</v>
      </c>
      <c r="M958" t="s">
        <v>13588</v>
      </c>
      <c r="N958">
        <v>270107005</v>
      </c>
      <c r="O958" t="s">
        <v>13608</v>
      </c>
      <c r="P958">
        <v>0</v>
      </c>
      <c r="Q958">
        <v>4078.0681777135624</v>
      </c>
      <c r="R958">
        <v>0</v>
      </c>
    </row>
    <row r="959" spans="1:18" x14ac:dyDescent="0.25">
      <c r="A959">
        <v>8</v>
      </c>
      <c r="B959">
        <v>8201</v>
      </c>
      <c r="C959" t="s">
        <v>768</v>
      </c>
      <c r="D959" t="s">
        <v>1515</v>
      </c>
      <c r="E959">
        <v>7</v>
      </c>
      <c r="F959" t="s">
        <v>13813</v>
      </c>
      <c r="G959" s="88">
        <v>2</v>
      </c>
      <c r="H959" s="88" t="s">
        <v>13770</v>
      </c>
      <c r="I959">
        <v>3</v>
      </c>
      <c r="J959" t="s">
        <v>13814</v>
      </c>
      <c r="K959" t="s">
        <v>13815</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13800</v>
      </c>
      <c r="G960" s="88">
        <v>1</v>
      </c>
      <c r="H960" s="88" t="s">
        <v>8278</v>
      </c>
      <c r="I960">
        <v>1</v>
      </c>
      <c r="J960" t="s">
        <v>13801</v>
      </c>
      <c r="K960" t="s">
        <v>13802</v>
      </c>
      <c r="L960">
        <v>270107</v>
      </c>
      <c r="M960" t="s">
        <v>13588</v>
      </c>
      <c r="N960">
        <v>270107006</v>
      </c>
      <c r="O960" t="s">
        <v>13613</v>
      </c>
      <c r="P960">
        <v>7979</v>
      </c>
      <c r="Q960">
        <v>24028.73303297408</v>
      </c>
      <c r="R960">
        <v>0</v>
      </c>
    </row>
    <row r="961" spans="1:18" x14ac:dyDescent="0.25">
      <c r="A961">
        <v>8</v>
      </c>
      <c r="B961">
        <v>8202</v>
      </c>
      <c r="C961" t="s">
        <v>768</v>
      </c>
      <c r="D961" t="s">
        <v>1518</v>
      </c>
      <c r="E961">
        <v>2</v>
      </c>
      <c r="F961" t="s">
        <v>13804</v>
      </c>
      <c r="G961" s="88">
        <v>2</v>
      </c>
      <c r="H961" s="88" t="s">
        <v>13770</v>
      </c>
      <c r="I961">
        <v>1</v>
      </c>
      <c r="J961" t="s">
        <v>13801</v>
      </c>
      <c r="K961" t="s">
        <v>13805</v>
      </c>
      <c r="L961">
        <v>270107</v>
      </c>
      <c r="M961" t="s">
        <v>13588</v>
      </c>
      <c r="N961">
        <v>270107006</v>
      </c>
      <c r="O961" t="s">
        <v>13613</v>
      </c>
      <c r="P961">
        <v>6067</v>
      </c>
      <c r="Q961">
        <v>24028.73303297408</v>
      </c>
      <c r="R961">
        <v>0</v>
      </c>
    </row>
    <row r="962" spans="1:18" x14ac:dyDescent="0.25">
      <c r="A962">
        <v>8</v>
      </c>
      <c r="B962">
        <v>8202</v>
      </c>
      <c r="C962" t="s">
        <v>768</v>
      </c>
      <c r="D962" t="s">
        <v>1518</v>
      </c>
      <c r="E962">
        <v>2</v>
      </c>
      <c r="F962" t="s">
        <v>13804</v>
      </c>
      <c r="G962" s="88">
        <v>2</v>
      </c>
      <c r="H962" s="88" t="s">
        <v>13770</v>
      </c>
      <c r="I962">
        <v>1</v>
      </c>
      <c r="J962" t="s">
        <v>13801</v>
      </c>
      <c r="K962" t="s">
        <v>13806</v>
      </c>
      <c r="L962">
        <v>270107</v>
      </c>
      <c r="M962" t="s">
        <v>13588</v>
      </c>
      <c r="N962">
        <v>270107006</v>
      </c>
      <c r="O962" t="s">
        <v>13613</v>
      </c>
      <c r="P962">
        <v>1912</v>
      </c>
      <c r="Q962">
        <v>0</v>
      </c>
      <c r="R962">
        <v>0</v>
      </c>
    </row>
    <row r="963" spans="1:18" x14ac:dyDescent="0.25">
      <c r="A963">
        <v>8</v>
      </c>
      <c r="B963">
        <v>8202</v>
      </c>
      <c r="C963" t="s">
        <v>768</v>
      </c>
      <c r="D963" t="s">
        <v>1518</v>
      </c>
      <c r="E963">
        <v>3</v>
      </c>
      <c r="F963" t="s">
        <v>13807</v>
      </c>
      <c r="G963" s="88">
        <v>1</v>
      </c>
      <c r="H963" s="88" t="s">
        <v>8278</v>
      </c>
      <c r="I963">
        <v>1</v>
      </c>
      <c r="J963" t="s">
        <v>13801</v>
      </c>
      <c r="K963" t="s">
        <v>13808</v>
      </c>
      <c r="L963">
        <v>270107</v>
      </c>
      <c r="M963" t="s">
        <v>13588</v>
      </c>
      <c r="N963">
        <v>270107006</v>
      </c>
      <c r="O963" t="s">
        <v>13613</v>
      </c>
      <c r="P963">
        <v>7979</v>
      </c>
      <c r="Q963">
        <v>24028.73303297408</v>
      </c>
      <c r="R963">
        <v>0</v>
      </c>
    </row>
    <row r="964" spans="1:18" x14ac:dyDescent="0.25">
      <c r="A964">
        <v>8</v>
      </c>
      <c r="B964">
        <v>8202</v>
      </c>
      <c r="C964" t="s">
        <v>768</v>
      </c>
      <c r="D964" t="s">
        <v>1518</v>
      </c>
      <c r="E964">
        <v>4</v>
      </c>
      <c r="F964" t="s">
        <v>13810</v>
      </c>
      <c r="G964" s="88">
        <v>1</v>
      </c>
      <c r="H964" s="88" t="s">
        <v>8278</v>
      </c>
      <c r="I964">
        <v>1</v>
      </c>
      <c r="J964" t="s">
        <v>13801</v>
      </c>
      <c r="K964" t="s">
        <v>13811</v>
      </c>
      <c r="L964">
        <v>270107</v>
      </c>
      <c r="M964" t="s">
        <v>13588</v>
      </c>
      <c r="N964">
        <v>270107006</v>
      </c>
      <c r="O964" t="s">
        <v>13613</v>
      </c>
      <c r="P964">
        <v>7979</v>
      </c>
      <c r="Q964">
        <v>24028.73303297408</v>
      </c>
      <c r="R964">
        <v>0</v>
      </c>
    </row>
    <row r="965" spans="1:18" x14ac:dyDescent="0.25">
      <c r="A965">
        <v>8</v>
      </c>
      <c r="B965">
        <v>8202</v>
      </c>
      <c r="C965" t="s">
        <v>768</v>
      </c>
      <c r="D965" t="s">
        <v>1518</v>
      </c>
      <c r="E965">
        <v>7</v>
      </c>
      <c r="F965" t="s">
        <v>13813</v>
      </c>
      <c r="G965" s="88">
        <v>2</v>
      </c>
      <c r="H965" s="88" t="s">
        <v>13770</v>
      </c>
      <c r="I965">
        <v>3</v>
      </c>
      <c r="J965" t="s">
        <v>13814</v>
      </c>
      <c r="K965" t="s">
        <v>13771</v>
      </c>
      <c r="L965">
        <v>270107</v>
      </c>
      <c r="M965" t="s">
        <v>13588</v>
      </c>
      <c r="N965">
        <v>270107005</v>
      </c>
      <c r="O965" t="s">
        <v>13608</v>
      </c>
      <c r="P965">
        <v>4094</v>
      </c>
      <c r="Q965">
        <v>12203.314102564089</v>
      </c>
      <c r="R965">
        <v>0</v>
      </c>
    </row>
    <row r="966" spans="1:18" x14ac:dyDescent="0.25">
      <c r="A966">
        <v>8</v>
      </c>
      <c r="B966">
        <v>8202</v>
      </c>
      <c r="C966" t="s">
        <v>768</v>
      </c>
      <c r="D966" t="s">
        <v>1518</v>
      </c>
      <c r="E966">
        <v>7</v>
      </c>
      <c r="F966" t="s">
        <v>13813</v>
      </c>
      <c r="G966" s="88">
        <v>2</v>
      </c>
      <c r="H966" s="88" t="s">
        <v>13770</v>
      </c>
      <c r="I966">
        <v>3</v>
      </c>
      <c r="J966" t="s">
        <v>13814</v>
      </c>
      <c r="K966" t="s">
        <v>13815</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13800</v>
      </c>
      <c r="G967" s="88">
        <v>1</v>
      </c>
      <c r="H967" s="88" t="s">
        <v>8278</v>
      </c>
      <c r="I967">
        <v>1</v>
      </c>
      <c r="J967" t="s">
        <v>13801</v>
      </c>
      <c r="K967" t="s">
        <v>13802</v>
      </c>
      <c r="L967">
        <v>270107</v>
      </c>
      <c r="M967" t="s">
        <v>13588</v>
      </c>
      <c r="N967">
        <v>270107006</v>
      </c>
      <c r="O967" t="s">
        <v>13613</v>
      </c>
      <c r="P967">
        <v>0</v>
      </c>
      <c r="Q967">
        <v>11379.622841913602</v>
      </c>
      <c r="R967">
        <v>0</v>
      </c>
    </row>
    <row r="968" spans="1:18" x14ac:dyDescent="0.25">
      <c r="A968">
        <v>8</v>
      </c>
      <c r="B968">
        <v>8203</v>
      </c>
      <c r="C968" t="s">
        <v>768</v>
      </c>
      <c r="D968" t="s">
        <v>1521</v>
      </c>
      <c r="E968">
        <v>2</v>
      </c>
      <c r="F968" t="s">
        <v>13804</v>
      </c>
      <c r="G968" s="88">
        <v>2</v>
      </c>
      <c r="H968" s="88" t="s">
        <v>13770</v>
      </c>
      <c r="I968">
        <v>1</v>
      </c>
      <c r="J968" t="s">
        <v>13801</v>
      </c>
      <c r="K968" t="s">
        <v>13805</v>
      </c>
      <c r="L968">
        <v>270107</v>
      </c>
      <c r="M968" t="s">
        <v>13588</v>
      </c>
      <c r="N968">
        <v>270107006</v>
      </c>
      <c r="O968" t="s">
        <v>13613</v>
      </c>
      <c r="P968">
        <v>0</v>
      </c>
      <c r="Q968">
        <v>8424.775903138092</v>
      </c>
      <c r="R968">
        <v>0</v>
      </c>
    </row>
    <row r="969" spans="1:18" x14ac:dyDescent="0.25">
      <c r="A969">
        <v>8</v>
      </c>
      <c r="B969">
        <v>8203</v>
      </c>
      <c r="C969" t="s">
        <v>768</v>
      </c>
      <c r="D969" t="s">
        <v>1521</v>
      </c>
      <c r="E969">
        <v>2</v>
      </c>
      <c r="F969" t="s">
        <v>13804</v>
      </c>
      <c r="G969" s="88">
        <v>2</v>
      </c>
      <c r="H969" s="88" t="s">
        <v>13770</v>
      </c>
      <c r="I969">
        <v>1</v>
      </c>
      <c r="J969" t="s">
        <v>13801</v>
      </c>
      <c r="K969" t="s">
        <v>13806</v>
      </c>
      <c r="L969">
        <v>270107</v>
      </c>
      <c r="M969" t="s">
        <v>13588</v>
      </c>
      <c r="N969">
        <v>270107006</v>
      </c>
      <c r="O969" t="s">
        <v>13613</v>
      </c>
      <c r="P969">
        <v>0</v>
      </c>
      <c r="Q969">
        <v>2954.8469387755122</v>
      </c>
      <c r="R969">
        <v>0</v>
      </c>
    </row>
    <row r="970" spans="1:18" x14ac:dyDescent="0.25">
      <c r="A970">
        <v>8</v>
      </c>
      <c r="B970">
        <v>8203</v>
      </c>
      <c r="C970" t="s">
        <v>768</v>
      </c>
      <c r="D970" t="s">
        <v>1521</v>
      </c>
      <c r="E970">
        <v>3</v>
      </c>
      <c r="F970" t="s">
        <v>13807</v>
      </c>
      <c r="G970" s="88">
        <v>1</v>
      </c>
      <c r="H970" s="88" t="s">
        <v>8278</v>
      </c>
      <c r="I970">
        <v>1</v>
      </c>
      <c r="J970" t="s">
        <v>13801</v>
      </c>
      <c r="K970" t="s">
        <v>13808</v>
      </c>
      <c r="L970">
        <v>270107</v>
      </c>
      <c r="M970" t="s">
        <v>13588</v>
      </c>
      <c r="N970">
        <v>270107006</v>
      </c>
      <c r="O970" t="s">
        <v>13613</v>
      </c>
      <c r="P970">
        <v>0</v>
      </c>
      <c r="Q970">
        <v>11379.622841913602</v>
      </c>
      <c r="R970">
        <v>0</v>
      </c>
    </row>
    <row r="971" spans="1:18" x14ac:dyDescent="0.25">
      <c r="A971">
        <v>8</v>
      </c>
      <c r="B971">
        <v>8203</v>
      </c>
      <c r="C971" t="s">
        <v>768</v>
      </c>
      <c r="D971" t="s">
        <v>1521</v>
      </c>
      <c r="E971">
        <v>4</v>
      </c>
      <c r="F971" t="s">
        <v>13810</v>
      </c>
      <c r="G971" s="88">
        <v>1</v>
      </c>
      <c r="H971" s="88" t="s">
        <v>8278</v>
      </c>
      <c r="I971">
        <v>1</v>
      </c>
      <c r="J971" t="s">
        <v>13801</v>
      </c>
      <c r="K971" t="s">
        <v>13811</v>
      </c>
      <c r="L971">
        <v>270107</v>
      </c>
      <c r="M971" t="s">
        <v>13588</v>
      </c>
      <c r="N971">
        <v>270107006</v>
      </c>
      <c r="O971" t="s">
        <v>13613</v>
      </c>
      <c r="P971">
        <v>0</v>
      </c>
      <c r="Q971">
        <v>11379.622841913602</v>
      </c>
      <c r="R971">
        <v>0</v>
      </c>
    </row>
    <row r="972" spans="1:18" x14ac:dyDescent="0.25">
      <c r="A972">
        <v>8</v>
      </c>
      <c r="B972">
        <v>8203</v>
      </c>
      <c r="C972" t="s">
        <v>768</v>
      </c>
      <c r="D972" t="s">
        <v>1521</v>
      </c>
      <c r="E972">
        <v>7</v>
      </c>
      <c r="F972" t="s">
        <v>13813</v>
      </c>
      <c r="G972" s="88">
        <v>2</v>
      </c>
      <c r="H972" s="88" t="s">
        <v>13770</v>
      </c>
      <c r="I972">
        <v>3</v>
      </c>
      <c r="J972" t="s">
        <v>13814</v>
      </c>
      <c r="K972" t="s">
        <v>13771</v>
      </c>
      <c r="L972">
        <v>270107</v>
      </c>
      <c r="M972" t="s">
        <v>13588</v>
      </c>
      <c r="N972">
        <v>270107005</v>
      </c>
      <c r="O972" t="s">
        <v>13608</v>
      </c>
      <c r="P972">
        <v>0</v>
      </c>
      <c r="Q972">
        <v>4701.5359107527202</v>
      </c>
      <c r="R972">
        <v>0</v>
      </c>
    </row>
    <row r="973" spans="1:18" x14ac:dyDescent="0.25">
      <c r="A973">
        <v>8</v>
      </c>
      <c r="B973">
        <v>8203</v>
      </c>
      <c r="C973" t="s">
        <v>768</v>
      </c>
      <c r="D973" t="s">
        <v>1521</v>
      </c>
      <c r="E973">
        <v>7</v>
      </c>
      <c r="F973" t="s">
        <v>13813</v>
      </c>
      <c r="G973" s="88">
        <v>2</v>
      </c>
      <c r="H973" s="88" t="s">
        <v>13770</v>
      </c>
      <c r="I973">
        <v>3</v>
      </c>
      <c r="J973" t="s">
        <v>13814</v>
      </c>
      <c r="K973" t="s">
        <v>13815</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13800</v>
      </c>
      <c r="G974" s="88">
        <v>1</v>
      </c>
      <c r="H974" s="88" t="s">
        <v>8278</v>
      </c>
      <c r="I974">
        <v>1</v>
      </c>
      <c r="J974" t="s">
        <v>13801</v>
      </c>
      <c r="K974" t="s">
        <v>13802</v>
      </c>
      <c r="L974">
        <v>270107</v>
      </c>
      <c r="M974" t="s">
        <v>13588</v>
      </c>
      <c r="N974">
        <v>270107006</v>
      </c>
      <c r="O974" t="s">
        <v>13613</v>
      </c>
      <c r="P974">
        <v>0</v>
      </c>
      <c r="Q974">
        <v>11128.245971104283</v>
      </c>
      <c r="R974">
        <v>0</v>
      </c>
    </row>
    <row r="975" spans="1:18" x14ac:dyDescent="0.25">
      <c r="A975">
        <v>8</v>
      </c>
      <c r="B975">
        <v>8205</v>
      </c>
      <c r="C975" t="s">
        <v>768</v>
      </c>
      <c r="D975" t="s">
        <v>1527</v>
      </c>
      <c r="E975">
        <v>2</v>
      </c>
      <c r="F975" t="s">
        <v>13804</v>
      </c>
      <c r="G975" s="88">
        <v>2</v>
      </c>
      <c r="H975" s="88" t="s">
        <v>13770</v>
      </c>
      <c r="I975">
        <v>1</v>
      </c>
      <c r="J975" t="s">
        <v>13801</v>
      </c>
      <c r="K975" t="s">
        <v>13805</v>
      </c>
      <c r="L975">
        <v>270107</v>
      </c>
      <c r="M975" t="s">
        <v>13588</v>
      </c>
      <c r="N975">
        <v>270107006</v>
      </c>
      <c r="O975" t="s">
        <v>13613</v>
      </c>
      <c r="P975">
        <v>0</v>
      </c>
      <c r="Q975">
        <v>7758.5822542901315</v>
      </c>
      <c r="R975">
        <v>0</v>
      </c>
    </row>
    <row r="976" spans="1:18" x14ac:dyDescent="0.25">
      <c r="A976">
        <v>8</v>
      </c>
      <c r="B976">
        <v>8205</v>
      </c>
      <c r="C976" t="s">
        <v>768</v>
      </c>
      <c r="D976" t="s">
        <v>1527</v>
      </c>
      <c r="E976">
        <v>2</v>
      </c>
      <c r="F976" t="s">
        <v>13804</v>
      </c>
      <c r="G976" s="88">
        <v>2</v>
      </c>
      <c r="H976" s="88" t="s">
        <v>13770</v>
      </c>
      <c r="I976">
        <v>1</v>
      </c>
      <c r="J976" t="s">
        <v>13801</v>
      </c>
      <c r="K976" t="s">
        <v>13806</v>
      </c>
      <c r="L976">
        <v>270107</v>
      </c>
      <c r="M976" t="s">
        <v>13588</v>
      </c>
      <c r="N976">
        <v>270107006</v>
      </c>
      <c r="O976" t="s">
        <v>13613</v>
      </c>
      <c r="P976">
        <v>0</v>
      </c>
      <c r="Q976">
        <v>3369.6637168141497</v>
      </c>
      <c r="R976">
        <v>0</v>
      </c>
    </row>
    <row r="977" spans="1:18" x14ac:dyDescent="0.25">
      <c r="A977">
        <v>8</v>
      </c>
      <c r="B977">
        <v>8205</v>
      </c>
      <c r="C977" t="s">
        <v>768</v>
      </c>
      <c r="D977" t="s">
        <v>1527</v>
      </c>
      <c r="E977">
        <v>3</v>
      </c>
      <c r="F977" t="s">
        <v>13807</v>
      </c>
      <c r="G977" s="88">
        <v>1</v>
      </c>
      <c r="H977" s="88" t="s">
        <v>8278</v>
      </c>
      <c r="I977">
        <v>1</v>
      </c>
      <c r="J977" t="s">
        <v>13801</v>
      </c>
      <c r="K977" t="s">
        <v>13808</v>
      </c>
      <c r="L977">
        <v>270107</v>
      </c>
      <c r="M977" t="s">
        <v>13588</v>
      </c>
      <c r="N977">
        <v>270107006</v>
      </c>
      <c r="O977" t="s">
        <v>13613</v>
      </c>
      <c r="P977">
        <v>0</v>
      </c>
      <c r="Q977">
        <v>11128.245971104283</v>
      </c>
      <c r="R977">
        <v>0</v>
      </c>
    </row>
    <row r="978" spans="1:18" x14ac:dyDescent="0.25">
      <c r="A978">
        <v>8</v>
      </c>
      <c r="B978">
        <v>8205</v>
      </c>
      <c r="C978" t="s">
        <v>768</v>
      </c>
      <c r="D978" t="s">
        <v>1527</v>
      </c>
      <c r="E978">
        <v>4</v>
      </c>
      <c r="F978" t="s">
        <v>13810</v>
      </c>
      <c r="G978" s="88">
        <v>1</v>
      </c>
      <c r="H978" s="88" t="s">
        <v>8278</v>
      </c>
      <c r="I978">
        <v>1</v>
      </c>
      <c r="J978" t="s">
        <v>13801</v>
      </c>
      <c r="K978" t="s">
        <v>13811</v>
      </c>
      <c r="L978">
        <v>270107</v>
      </c>
      <c r="M978" t="s">
        <v>13588</v>
      </c>
      <c r="N978">
        <v>270107006</v>
      </c>
      <c r="O978" t="s">
        <v>13613</v>
      </c>
      <c r="P978">
        <v>0</v>
      </c>
      <c r="Q978">
        <v>11128.245971104283</v>
      </c>
      <c r="R978">
        <v>0</v>
      </c>
    </row>
    <row r="979" spans="1:18" x14ac:dyDescent="0.25">
      <c r="A979">
        <v>8</v>
      </c>
      <c r="B979">
        <v>8205</v>
      </c>
      <c r="C979" t="s">
        <v>768</v>
      </c>
      <c r="D979" t="s">
        <v>1527</v>
      </c>
      <c r="E979">
        <v>7</v>
      </c>
      <c r="F979" t="s">
        <v>13813</v>
      </c>
      <c r="G979" s="88">
        <v>2</v>
      </c>
      <c r="H979" s="88" t="s">
        <v>13770</v>
      </c>
      <c r="I979">
        <v>3</v>
      </c>
      <c r="J979" t="s">
        <v>13814</v>
      </c>
      <c r="K979" t="s">
        <v>13771</v>
      </c>
      <c r="L979">
        <v>270107</v>
      </c>
      <c r="M979" t="s">
        <v>13588</v>
      </c>
      <c r="N979">
        <v>270107005</v>
      </c>
      <c r="O979" t="s">
        <v>13608</v>
      </c>
      <c r="P979">
        <v>0</v>
      </c>
      <c r="Q979">
        <v>6281.78473978086</v>
      </c>
      <c r="R979">
        <v>0</v>
      </c>
    </row>
    <row r="980" spans="1:18" x14ac:dyDescent="0.25">
      <c r="A980">
        <v>8</v>
      </c>
      <c r="B980">
        <v>8205</v>
      </c>
      <c r="C980" t="s">
        <v>768</v>
      </c>
      <c r="D980" t="s">
        <v>1527</v>
      </c>
      <c r="E980">
        <v>7</v>
      </c>
      <c r="F980" t="s">
        <v>13813</v>
      </c>
      <c r="G980" s="88">
        <v>2</v>
      </c>
      <c r="H980" s="88" t="s">
        <v>13770</v>
      </c>
      <c r="I980">
        <v>3</v>
      </c>
      <c r="J980" t="s">
        <v>13814</v>
      </c>
      <c r="K980" t="s">
        <v>13815</v>
      </c>
      <c r="L980">
        <v>270107</v>
      </c>
      <c r="M980" t="s">
        <v>13588</v>
      </c>
      <c r="N980">
        <v>270107005</v>
      </c>
      <c r="O980" t="s">
        <v>13608</v>
      </c>
      <c r="P980">
        <v>0</v>
      </c>
      <c r="Q980">
        <v>4846.461231323422</v>
      </c>
      <c r="R980">
        <v>0</v>
      </c>
    </row>
    <row r="981" spans="1:18" x14ac:dyDescent="0.25">
      <c r="A981">
        <v>8</v>
      </c>
      <c r="B981">
        <v>8206</v>
      </c>
      <c r="C981" t="s">
        <v>768</v>
      </c>
      <c r="D981" t="s">
        <v>13772</v>
      </c>
      <c r="E981">
        <v>1</v>
      </c>
      <c r="F981" t="s">
        <v>13800</v>
      </c>
      <c r="G981" s="88">
        <v>1</v>
      </c>
      <c r="H981" s="88" t="s">
        <v>8278</v>
      </c>
      <c r="I981">
        <v>1</v>
      </c>
      <c r="J981" t="s">
        <v>13801</v>
      </c>
      <c r="K981" t="s">
        <v>13802</v>
      </c>
      <c r="L981">
        <v>270107</v>
      </c>
      <c r="M981" t="s">
        <v>13588</v>
      </c>
      <c r="N981">
        <v>270107006</v>
      </c>
      <c r="O981" t="s">
        <v>13613</v>
      </c>
      <c r="P981">
        <v>0</v>
      </c>
      <c r="Q981">
        <v>12519.591653995951</v>
      </c>
      <c r="R981">
        <v>0</v>
      </c>
    </row>
    <row r="982" spans="1:18" x14ac:dyDescent="0.25">
      <c r="A982">
        <v>8</v>
      </c>
      <c r="B982">
        <v>8206</v>
      </c>
      <c r="C982" t="s">
        <v>768</v>
      </c>
      <c r="D982" t="s">
        <v>13772</v>
      </c>
      <c r="E982">
        <v>1</v>
      </c>
      <c r="F982" t="s">
        <v>13800</v>
      </c>
      <c r="G982" s="88">
        <v>1</v>
      </c>
      <c r="H982" s="88" t="s">
        <v>8278</v>
      </c>
      <c r="I982">
        <v>1</v>
      </c>
      <c r="J982" t="s">
        <v>13801</v>
      </c>
      <c r="K982" t="s">
        <v>13803</v>
      </c>
      <c r="L982">
        <v>270107</v>
      </c>
      <c r="M982" t="s">
        <v>13588</v>
      </c>
      <c r="N982">
        <v>270107006</v>
      </c>
      <c r="O982" t="s">
        <v>13613</v>
      </c>
      <c r="P982">
        <v>0</v>
      </c>
      <c r="Q982">
        <v>1123.22123893805</v>
      </c>
      <c r="R982">
        <v>0</v>
      </c>
    </row>
    <row r="983" spans="1:18" x14ac:dyDescent="0.25">
      <c r="A983">
        <v>8</v>
      </c>
      <c r="B983">
        <v>8206</v>
      </c>
      <c r="C983" t="s">
        <v>768</v>
      </c>
      <c r="D983" t="s">
        <v>13772</v>
      </c>
      <c r="E983">
        <v>2</v>
      </c>
      <c r="F983" t="s">
        <v>13804</v>
      </c>
      <c r="G983" s="88">
        <v>2</v>
      </c>
      <c r="H983" s="88" t="s">
        <v>13770</v>
      </c>
      <c r="I983">
        <v>1</v>
      </c>
      <c r="J983" t="s">
        <v>13801</v>
      </c>
      <c r="K983" t="s">
        <v>13805</v>
      </c>
      <c r="L983">
        <v>270107</v>
      </c>
      <c r="M983" t="s">
        <v>13588</v>
      </c>
      <c r="N983">
        <v>270107006</v>
      </c>
      <c r="O983" t="s">
        <v>13613</v>
      </c>
      <c r="P983">
        <v>0</v>
      </c>
      <c r="Q983">
        <v>12519.591653995951</v>
      </c>
      <c r="R983">
        <v>0</v>
      </c>
    </row>
    <row r="984" spans="1:18" x14ac:dyDescent="0.25">
      <c r="A984">
        <v>8</v>
      </c>
      <c r="B984">
        <v>8206</v>
      </c>
      <c r="C984" t="s">
        <v>768</v>
      </c>
      <c r="D984" t="s">
        <v>13772</v>
      </c>
      <c r="E984">
        <v>2</v>
      </c>
      <c r="F984" t="s">
        <v>13804</v>
      </c>
      <c r="G984" s="88">
        <v>2</v>
      </c>
      <c r="H984" s="88" t="s">
        <v>13770</v>
      </c>
      <c r="I984">
        <v>1</v>
      </c>
      <c r="J984" t="s">
        <v>13801</v>
      </c>
      <c r="K984" t="s">
        <v>13806</v>
      </c>
      <c r="L984">
        <v>270107</v>
      </c>
      <c r="M984" t="s">
        <v>13588</v>
      </c>
      <c r="N984">
        <v>270107006</v>
      </c>
      <c r="O984" t="s">
        <v>13613</v>
      </c>
      <c r="P984">
        <v>0</v>
      </c>
      <c r="Q984">
        <v>1123.22123893805</v>
      </c>
      <c r="R984">
        <v>0</v>
      </c>
    </row>
    <row r="985" spans="1:18" x14ac:dyDescent="0.25">
      <c r="A985">
        <v>8</v>
      </c>
      <c r="B985">
        <v>8206</v>
      </c>
      <c r="C985" t="s">
        <v>768</v>
      </c>
      <c r="D985" t="s">
        <v>13772</v>
      </c>
      <c r="E985">
        <v>3</v>
      </c>
      <c r="F985" t="s">
        <v>13807</v>
      </c>
      <c r="G985" s="88">
        <v>1</v>
      </c>
      <c r="H985" s="88" t="s">
        <v>8278</v>
      </c>
      <c r="I985">
        <v>1</v>
      </c>
      <c r="J985" t="s">
        <v>13801</v>
      </c>
      <c r="K985" t="s">
        <v>13808</v>
      </c>
      <c r="L985">
        <v>270107</v>
      </c>
      <c r="M985" t="s">
        <v>13588</v>
      </c>
      <c r="N985">
        <v>270107006</v>
      </c>
      <c r="O985" t="s">
        <v>13613</v>
      </c>
      <c r="P985">
        <v>0</v>
      </c>
      <c r="Q985">
        <v>13642.812892934</v>
      </c>
      <c r="R985">
        <v>0</v>
      </c>
    </row>
    <row r="986" spans="1:18" x14ac:dyDescent="0.25">
      <c r="A986">
        <v>8</v>
      </c>
      <c r="B986">
        <v>8206</v>
      </c>
      <c r="C986" t="s">
        <v>768</v>
      </c>
      <c r="D986" t="s">
        <v>13772</v>
      </c>
      <c r="E986">
        <v>4</v>
      </c>
      <c r="F986" t="s">
        <v>13810</v>
      </c>
      <c r="G986" s="88">
        <v>1</v>
      </c>
      <c r="H986" s="88" t="s">
        <v>8278</v>
      </c>
      <c r="I986">
        <v>1</v>
      </c>
      <c r="J986" t="s">
        <v>13801</v>
      </c>
      <c r="K986" t="s">
        <v>13811</v>
      </c>
      <c r="L986">
        <v>270107</v>
      </c>
      <c r="M986" t="s">
        <v>13588</v>
      </c>
      <c r="N986">
        <v>270107006</v>
      </c>
      <c r="O986" t="s">
        <v>13613</v>
      </c>
      <c r="P986">
        <v>0</v>
      </c>
      <c r="Q986">
        <v>12519.591653995951</v>
      </c>
      <c r="R986">
        <v>0</v>
      </c>
    </row>
    <row r="987" spans="1:18" x14ac:dyDescent="0.25">
      <c r="A987">
        <v>8</v>
      </c>
      <c r="B987">
        <v>8206</v>
      </c>
      <c r="C987" t="s">
        <v>768</v>
      </c>
      <c r="D987" t="s">
        <v>13772</v>
      </c>
      <c r="E987">
        <v>4</v>
      </c>
      <c r="F987" t="s">
        <v>13810</v>
      </c>
      <c r="G987" s="88">
        <v>1</v>
      </c>
      <c r="H987" s="88" t="s">
        <v>8278</v>
      </c>
      <c r="I987">
        <v>1</v>
      </c>
      <c r="J987" t="s">
        <v>13801</v>
      </c>
      <c r="K987" t="s">
        <v>13812</v>
      </c>
      <c r="L987">
        <v>270107</v>
      </c>
      <c r="M987" t="s">
        <v>13588</v>
      </c>
      <c r="N987">
        <v>270107006</v>
      </c>
      <c r="O987" t="s">
        <v>13613</v>
      </c>
      <c r="P987">
        <v>0</v>
      </c>
      <c r="Q987">
        <v>1123.22123893805</v>
      </c>
      <c r="R987">
        <v>0</v>
      </c>
    </row>
    <row r="988" spans="1:18" x14ac:dyDescent="0.25">
      <c r="A988">
        <v>8</v>
      </c>
      <c r="B988">
        <v>8206</v>
      </c>
      <c r="C988" t="s">
        <v>768</v>
      </c>
      <c r="D988" t="s">
        <v>13772</v>
      </c>
      <c r="E988">
        <v>7</v>
      </c>
      <c r="F988" t="s">
        <v>13813</v>
      </c>
      <c r="G988" s="88">
        <v>2</v>
      </c>
      <c r="H988" s="88" t="s">
        <v>13770</v>
      </c>
      <c r="I988">
        <v>3</v>
      </c>
      <c r="J988" t="s">
        <v>13814</v>
      </c>
      <c r="K988" t="s">
        <v>13771</v>
      </c>
      <c r="L988">
        <v>270107</v>
      </c>
      <c r="M988" t="s">
        <v>13588</v>
      </c>
      <c r="N988">
        <v>270107005</v>
      </c>
      <c r="O988" t="s">
        <v>13608</v>
      </c>
      <c r="P988">
        <v>0</v>
      </c>
      <c r="Q988">
        <v>2068.7708333333298</v>
      </c>
      <c r="R988">
        <v>0</v>
      </c>
    </row>
    <row r="989" spans="1:18" x14ac:dyDescent="0.25">
      <c r="A989">
        <v>8</v>
      </c>
      <c r="B989">
        <v>8206</v>
      </c>
      <c r="C989" t="s">
        <v>768</v>
      </c>
      <c r="D989" t="s">
        <v>13772</v>
      </c>
      <c r="E989">
        <v>7</v>
      </c>
      <c r="F989" t="s">
        <v>13813</v>
      </c>
      <c r="G989" s="88">
        <v>2</v>
      </c>
      <c r="H989" s="88" t="s">
        <v>13770</v>
      </c>
      <c r="I989">
        <v>3</v>
      </c>
      <c r="J989" t="s">
        <v>13814</v>
      </c>
      <c r="K989" t="s">
        <v>13815</v>
      </c>
      <c r="L989">
        <v>270107</v>
      </c>
      <c r="M989" t="s">
        <v>13588</v>
      </c>
      <c r="N989">
        <v>270107005</v>
      </c>
      <c r="O989" t="s">
        <v>13608</v>
      </c>
      <c r="P989">
        <v>0</v>
      </c>
      <c r="Q989">
        <v>9607.4706310292404</v>
      </c>
      <c r="R989">
        <v>0</v>
      </c>
    </row>
    <row r="990" spans="1:18" x14ac:dyDescent="0.25">
      <c r="A990">
        <v>8</v>
      </c>
      <c r="B990">
        <v>8206</v>
      </c>
      <c r="C990" t="s">
        <v>768</v>
      </c>
      <c r="D990" t="s">
        <v>13772</v>
      </c>
      <c r="E990">
        <v>7</v>
      </c>
      <c r="F990" t="s">
        <v>13813</v>
      </c>
      <c r="G990" s="88">
        <v>2</v>
      </c>
      <c r="H990" s="88" t="s">
        <v>13770</v>
      </c>
      <c r="I990">
        <v>3</v>
      </c>
      <c r="J990" t="s">
        <v>13814</v>
      </c>
      <c r="K990" t="s">
        <v>13816</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13800</v>
      </c>
      <c r="G991" s="88">
        <v>1</v>
      </c>
      <c r="H991" s="88" t="s">
        <v>8278</v>
      </c>
      <c r="I991">
        <v>1</v>
      </c>
      <c r="J991" t="s">
        <v>13801</v>
      </c>
      <c r="K991" t="s">
        <v>13802</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13800</v>
      </c>
      <c r="G992" s="88">
        <v>1</v>
      </c>
      <c r="H992" s="88" t="s">
        <v>8278</v>
      </c>
      <c r="I992">
        <v>1</v>
      </c>
      <c r="J992" t="s">
        <v>13801</v>
      </c>
      <c r="K992" t="s">
        <v>13803</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2</v>
      </c>
      <c r="F993" t="s">
        <v>13804</v>
      </c>
      <c r="G993" s="88">
        <v>2</v>
      </c>
      <c r="H993" s="88" t="s">
        <v>13770</v>
      </c>
      <c r="I993">
        <v>1</v>
      </c>
      <c r="J993" t="s">
        <v>13801</v>
      </c>
      <c r="K993" t="s">
        <v>13805</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2</v>
      </c>
      <c r="F994" t="s">
        <v>13804</v>
      </c>
      <c r="G994" s="88">
        <v>2</v>
      </c>
      <c r="H994" s="88" t="s">
        <v>13770</v>
      </c>
      <c r="I994">
        <v>1</v>
      </c>
      <c r="J994" t="s">
        <v>13801</v>
      </c>
      <c r="K994" t="s">
        <v>13806</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3</v>
      </c>
      <c r="F995" t="s">
        <v>13807</v>
      </c>
      <c r="G995" s="88">
        <v>1</v>
      </c>
      <c r="H995" s="88" t="s">
        <v>8278</v>
      </c>
      <c r="I995">
        <v>1</v>
      </c>
      <c r="J995" t="s">
        <v>13801</v>
      </c>
      <c r="K995" t="s">
        <v>13808</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3</v>
      </c>
      <c r="F996" t="s">
        <v>13807</v>
      </c>
      <c r="G996" s="88">
        <v>1</v>
      </c>
      <c r="H996" s="88" t="s">
        <v>8278</v>
      </c>
      <c r="I996">
        <v>1</v>
      </c>
      <c r="J996" t="s">
        <v>13801</v>
      </c>
      <c r="K996" t="s">
        <v>13809</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4</v>
      </c>
      <c r="F997" t="s">
        <v>13810</v>
      </c>
      <c r="G997" s="88">
        <v>1</v>
      </c>
      <c r="H997" s="88" t="s">
        <v>8278</v>
      </c>
      <c r="I997">
        <v>1</v>
      </c>
      <c r="J997" t="s">
        <v>13801</v>
      </c>
      <c r="K997" t="s">
        <v>13811</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4</v>
      </c>
      <c r="F998" t="s">
        <v>13810</v>
      </c>
      <c r="G998" s="88">
        <v>1</v>
      </c>
      <c r="H998" s="88" t="s">
        <v>8278</v>
      </c>
      <c r="I998">
        <v>1</v>
      </c>
      <c r="J998" t="s">
        <v>13801</v>
      </c>
      <c r="K998" t="s">
        <v>13812</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7</v>
      </c>
      <c r="F999" t="s">
        <v>13813</v>
      </c>
      <c r="G999" s="88">
        <v>2</v>
      </c>
      <c r="H999" s="88" t="s">
        <v>13770</v>
      </c>
      <c r="I999">
        <v>3</v>
      </c>
      <c r="J999" t="s">
        <v>13814</v>
      </c>
      <c r="K999" t="s">
        <v>13771</v>
      </c>
      <c r="L999">
        <v>270107</v>
      </c>
      <c r="M999" t="s">
        <v>13588</v>
      </c>
      <c r="N999">
        <v>270107005</v>
      </c>
      <c r="O999" t="s">
        <v>13608</v>
      </c>
      <c r="P999">
        <v>15336</v>
      </c>
      <c r="Q999">
        <v>28725.267975933559</v>
      </c>
      <c r="R999">
        <v>0</v>
      </c>
    </row>
    <row r="1000" spans="1:18" x14ac:dyDescent="0.25">
      <c r="A1000">
        <v>8</v>
      </c>
      <c r="B1000">
        <v>8301</v>
      </c>
      <c r="C1000" t="s">
        <v>768</v>
      </c>
      <c r="D1000" t="s">
        <v>1536</v>
      </c>
      <c r="E1000">
        <v>7</v>
      </c>
      <c r="F1000" t="s">
        <v>13813</v>
      </c>
      <c r="G1000" s="88">
        <v>2</v>
      </c>
      <c r="H1000" s="88" t="s">
        <v>13770</v>
      </c>
      <c r="I1000">
        <v>3</v>
      </c>
      <c r="J1000" t="s">
        <v>13814</v>
      </c>
      <c r="K1000" t="s">
        <v>13815</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7</v>
      </c>
      <c r="F1001" t="s">
        <v>13813</v>
      </c>
      <c r="G1001" s="88">
        <v>2</v>
      </c>
      <c r="H1001" s="88" t="s">
        <v>13770</v>
      </c>
      <c r="I1001">
        <v>3</v>
      </c>
      <c r="J1001" t="s">
        <v>13814</v>
      </c>
      <c r="K1001" t="s">
        <v>13816</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13800</v>
      </c>
      <c r="G1002" s="88">
        <v>1</v>
      </c>
      <c r="H1002" s="88" t="s">
        <v>8278</v>
      </c>
      <c r="I1002">
        <v>1</v>
      </c>
      <c r="J1002" t="s">
        <v>13801</v>
      </c>
      <c r="K1002" t="s">
        <v>13802</v>
      </c>
      <c r="L1002">
        <v>270107</v>
      </c>
      <c r="M1002" t="s">
        <v>13588</v>
      </c>
      <c r="N1002">
        <v>270107006</v>
      </c>
      <c r="O1002" t="s">
        <v>13613</v>
      </c>
      <c r="P1002">
        <v>0</v>
      </c>
      <c r="Q1002">
        <v>6044.6396062849926</v>
      </c>
      <c r="R1002">
        <v>0</v>
      </c>
    </row>
    <row r="1003" spans="1:18" x14ac:dyDescent="0.25">
      <c r="A1003">
        <v>8</v>
      </c>
      <c r="B1003">
        <v>8304</v>
      </c>
      <c r="C1003" t="s">
        <v>768</v>
      </c>
      <c r="D1003" t="s">
        <v>1545</v>
      </c>
      <c r="E1003">
        <v>2</v>
      </c>
      <c r="F1003" t="s">
        <v>13804</v>
      </c>
      <c r="G1003" s="88">
        <v>2</v>
      </c>
      <c r="H1003" s="88" t="s">
        <v>13770</v>
      </c>
      <c r="I1003">
        <v>1</v>
      </c>
      <c r="J1003" t="s">
        <v>13801</v>
      </c>
      <c r="K1003" t="s">
        <v>13805</v>
      </c>
      <c r="L1003">
        <v>270107</v>
      </c>
      <c r="M1003" t="s">
        <v>13588</v>
      </c>
      <c r="N1003">
        <v>270107006</v>
      </c>
      <c r="O1003" t="s">
        <v>13613</v>
      </c>
      <c r="P1003">
        <v>0</v>
      </c>
      <c r="Q1003">
        <v>3089.79266750948</v>
      </c>
      <c r="R1003">
        <v>0</v>
      </c>
    </row>
    <row r="1004" spans="1:18" x14ac:dyDescent="0.25">
      <c r="A1004">
        <v>8</v>
      </c>
      <c r="B1004">
        <v>8304</v>
      </c>
      <c r="C1004" t="s">
        <v>768</v>
      </c>
      <c r="D1004" t="s">
        <v>1545</v>
      </c>
      <c r="E1004">
        <v>2</v>
      </c>
      <c r="F1004" t="s">
        <v>13804</v>
      </c>
      <c r="G1004" s="88">
        <v>2</v>
      </c>
      <c r="H1004" s="88" t="s">
        <v>13770</v>
      </c>
      <c r="I1004">
        <v>1</v>
      </c>
      <c r="J1004" t="s">
        <v>13801</v>
      </c>
      <c r="K1004" t="s">
        <v>13806</v>
      </c>
      <c r="L1004">
        <v>270107</v>
      </c>
      <c r="M1004" t="s">
        <v>13588</v>
      </c>
      <c r="N1004">
        <v>270107006</v>
      </c>
      <c r="O1004" t="s">
        <v>13613</v>
      </c>
      <c r="P1004">
        <v>0</v>
      </c>
      <c r="Q1004">
        <v>2954.8469387755122</v>
      </c>
      <c r="R1004">
        <v>0</v>
      </c>
    </row>
    <row r="1005" spans="1:18" x14ac:dyDescent="0.25">
      <c r="A1005">
        <v>8</v>
      </c>
      <c r="B1005">
        <v>8304</v>
      </c>
      <c r="C1005" t="s">
        <v>768</v>
      </c>
      <c r="D1005" t="s">
        <v>1545</v>
      </c>
      <c r="E1005">
        <v>3</v>
      </c>
      <c r="F1005" t="s">
        <v>13807</v>
      </c>
      <c r="G1005" s="88">
        <v>1</v>
      </c>
      <c r="H1005" s="88" t="s">
        <v>8278</v>
      </c>
      <c r="I1005">
        <v>1</v>
      </c>
      <c r="J1005" t="s">
        <v>13801</v>
      </c>
      <c r="K1005" t="s">
        <v>13808</v>
      </c>
      <c r="L1005">
        <v>270107</v>
      </c>
      <c r="M1005" t="s">
        <v>13588</v>
      </c>
      <c r="N1005">
        <v>270107006</v>
      </c>
      <c r="O1005" t="s">
        <v>13613</v>
      </c>
      <c r="P1005">
        <v>0</v>
      </c>
      <c r="Q1005">
        <v>6044.6396062849926</v>
      </c>
      <c r="R1005">
        <v>0</v>
      </c>
    </row>
    <row r="1006" spans="1:18" x14ac:dyDescent="0.25">
      <c r="A1006">
        <v>8</v>
      </c>
      <c r="B1006">
        <v>8304</v>
      </c>
      <c r="C1006" t="s">
        <v>768</v>
      </c>
      <c r="D1006" t="s">
        <v>1545</v>
      </c>
      <c r="E1006">
        <v>4</v>
      </c>
      <c r="F1006" t="s">
        <v>13810</v>
      </c>
      <c r="G1006" s="88">
        <v>1</v>
      </c>
      <c r="H1006" s="88" t="s">
        <v>8278</v>
      </c>
      <c r="I1006">
        <v>1</v>
      </c>
      <c r="J1006" t="s">
        <v>13801</v>
      </c>
      <c r="K1006" t="s">
        <v>13811</v>
      </c>
      <c r="L1006">
        <v>270107</v>
      </c>
      <c r="M1006" t="s">
        <v>13588</v>
      </c>
      <c r="N1006">
        <v>270107006</v>
      </c>
      <c r="O1006" t="s">
        <v>13613</v>
      </c>
      <c r="P1006">
        <v>0</v>
      </c>
      <c r="Q1006">
        <v>6044.6396062849926</v>
      </c>
      <c r="R1006">
        <v>0</v>
      </c>
    </row>
    <row r="1007" spans="1:18" x14ac:dyDescent="0.25">
      <c r="A1007">
        <v>8</v>
      </c>
      <c r="B1007">
        <v>8304</v>
      </c>
      <c r="C1007" t="s">
        <v>768</v>
      </c>
      <c r="D1007" t="s">
        <v>1545</v>
      </c>
      <c r="E1007">
        <v>7</v>
      </c>
      <c r="F1007" t="s">
        <v>13813</v>
      </c>
      <c r="G1007" s="88">
        <v>2</v>
      </c>
      <c r="H1007" s="88" t="s">
        <v>13770</v>
      </c>
      <c r="I1007">
        <v>3</v>
      </c>
      <c r="J1007" t="s">
        <v>13814</v>
      </c>
      <c r="K1007" t="s">
        <v>13771</v>
      </c>
      <c r="L1007">
        <v>270107</v>
      </c>
      <c r="M1007" t="s">
        <v>13588</v>
      </c>
      <c r="N1007">
        <v>270107005</v>
      </c>
      <c r="O1007" t="s">
        <v>13608</v>
      </c>
      <c r="P1007">
        <v>0</v>
      </c>
      <c r="Q1007">
        <v>1966.57142857143</v>
      </c>
      <c r="R1007">
        <v>0</v>
      </c>
    </row>
    <row r="1008" spans="1:18" x14ac:dyDescent="0.25">
      <c r="A1008">
        <v>8</v>
      </c>
      <c r="B1008">
        <v>8304</v>
      </c>
      <c r="C1008" t="s">
        <v>768</v>
      </c>
      <c r="D1008" t="s">
        <v>1545</v>
      </c>
      <c r="E1008">
        <v>7</v>
      </c>
      <c r="F1008" t="s">
        <v>13813</v>
      </c>
      <c r="G1008" s="88">
        <v>2</v>
      </c>
      <c r="H1008" s="88" t="s">
        <v>13770</v>
      </c>
      <c r="I1008">
        <v>3</v>
      </c>
      <c r="J1008" t="s">
        <v>13814</v>
      </c>
      <c r="K1008" t="s">
        <v>13815</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13800</v>
      </c>
      <c r="G1009" s="88">
        <v>1</v>
      </c>
      <c r="H1009" s="88" t="s">
        <v>8278</v>
      </c>
      <c r="I1009">
        <v>1</v>
      </c>
      <c r="J1009" t="s">
        <v>13801</v>
      </c>
      <c r="K1009" t="s">
        <v>13802</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13800</v>
      </c>
      <c r="G1010" s="88">
        <v>1</v>
      </c>
      <c r="H1010" s="88" t="s">
        <v>8278</v>
      </c>
      <c r="I1010">
        <v>1</v>
      </c>
      <c r="J1010" t="s">
        <v>13801</v>
      </c>
      <c r="K1010" t="s">
        <v>13803</v>
      </c>
      <c r="L1010">
        <v>270107</v>
      </c>
      <c r="M1010" t="s">
        <v>13588</v>
      </c>
      <c r="N1010">
        <v>270107006</v>
      </c>
      <c r="O1010" t="s">
        <v>13613</v>
      </c>
      <c r="P1010">
        <v>0</v>
      </c>
      <c r="Q1010">
        <v>0</v>
      </c>
      <c r="R1010">
        <v>6570.9225195094759</v>
      </c>
    </row>
    <row r="1011" spans="1:18" x14ac:dyDescent="0.25">
      <c r="A1011">
        <v>8</v>
      </c>
      <c r="B1011">
        <v>8305</v>
      </c>
      <c r="C1011" t="s">
        <v>768</v>
      </c>
      <c r="D1011" t="s">
        <v>1548</v>
      </c>
      <c r="E1011">
        <v>2</v>
      </c>
      <c r="F1011" t="s">
        <v>13804</v>
      </c>
      <c r="G1011" s="88">
        <v>2</v>
      </c>
      <c r="H1011" s="88" t="s">
        <v>13770</v>
      </c>
      <c r="I1011">
        <v>1</v>
      </c>
      <c r="J1011" t="s">
        <v>13801</v>
      </c>
      <c r="K1011" t="s">
        <v>13805</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2</v>
      </c>
      <c r="F1012" t="s">
        <v>13804</v>
      </c>
      <c r="G1012" s="88">
        <v>2</v>
      </c>
      <c r="H1012" s="88" t="s">
        <v>13770</v>
      </c>
      <c r="I1012">
        <v>1</v>
      </c>
      <c r="J1012" t="s">
        <v>13801</v>
      </c>
      <c r="K1012" t="s">
        <v>13806</v>
      </c>
      <c r="L1012">
        <v>270107</v>
      </c>
      <c r="M1012" t="s">
        <v>13588</v>
      </c>
      <c r="N1012">
        <v>270107006</v>
      </c>
      <c r="O1012" t="s">
        <v>13613</v>
      </c>
      <c r="P1012">
        <v>0</v>
      </c>
      <c r="Q1012">
        <v>0</v>
      </c>
      <c r="R1012">
        <v>10519.873499901634</v>
      </c>
    </row>
    <row r="1013" spans="1:18" x14ac:dyDescent="0.25">
      <c r="A1013">
        <v>8</v>
      </c>
      <c r="B1013">
        <v>8305</v>
      </c>
      <c r="C1013" t="s">
        <v>768</v>
      </c>
      <c r="D1013" t="s">
        <v>1548</v>
      </c>
      <c r="E1013">
        <v>3</v>
      </c>
      <c r="F1013" t="s">
        <v>13807</v>
      </c>
      <c r="G1013" s="88">
        <v>1</v>
      </c>
      <c r="H1013" s="88" t="s">
        <v>8278</v>
      </c>
      <c r="I1013">
        <v>1</v>
      </c>
      <c r="J1013" t="s">
        <v>13801</v>
      </c>
      <c r="K1013" t="s">
        <v>13808</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3</v>
      </c>
      <c r="F1014" t="s">
        <v>13807</v>
      </c>
      <c r="G1014" s="88">
        <v>1</v>
      </c>
      <c r="H1014" s="88" t="s">
        <v>8278</v>
      </c>
      <c r="I1014">
        <v>1</v>
      </c>
      <c r="J1014" t="s">
        <v>13801</v>
      </c>
      <c r="K1014" t="s">
        <v>13809</v>
      </c>
      <c r="L1014">
        <v>270107</v>
      </c>
      <c r="M1014" t="s">
        <v>13588</v>
      </c>
      <c r="N1014">
        <v>270107006</v>
      </c>
      <c r="O1014" t="s">
        <v>13613</v>
      </c>
      <c r="P1014">
        <v>0</v>
      </c>
      <c r="Q1014">
        <v>0</v>
      </c>
      <c r="R1014">
        <v>6570.9225195094759</v>
      </c>
    </row>
    <row r="1015" spans="1:18" x14ac:dyDescent="0.25">
      <c r="A1015">
        <v>8</v>
      </c>
      <c r="B1015">
        <v>8305</v>
      </c>
      <c r="C1015" t="s">
        <v>768</v>
      </c>
      <c r="D1015" t="s">
        <v>1548</v>
      </c>
      <c r="E1015">
        <v>4</v>
      </c>
      <c r="F1015" t="s">
        <v>13810</v>
      </c>
      <c r="G1015" s="88">
        <v>1</v>
      </c>
      <c r="H1015" s="88" t="s">
        <v>8278</v>
      </c>
      <c r="I1015">
        <v>1</v>
      </c>
      <c r="J1015" t="s">
        <v>13801</v>
      </c>
      <c r="K1015" t="s">
        <v>13811</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4</v>
      </c>
      <c r="F1016" t="s">
        <v>13810</v>
      </c>
      <c r="G1016" s="88">
        <v>1</v>
      </c>
      <c r="H1016" s="88" t="s">
        <v>8278</v>
      </c>
      <c r="I1016">
        <v>1</v>
      </c>
      <c r="J1016" t="s">
        <v>13801</v>
      </c>
      <c r="K1016" t="s">
        <v>13812</v>
      </c>
      <c r="L1016">
        <v>270107</v>
      </c>
      <c r="M1016" t="s">
        <v>13588</v>
      </c>
      <c r="N1016">
        <v>270107006</v>
      </c>
      <c r="O1016" t="s">
        <v>13613</v>
      </c>
      <c r="P1016">
        <v>0</v>
      </c>
      <c r="Q1016">
        <v>0</v>
      </c>
      <c r="R1016">
        <v>6570.9225195094759</v>
      </c>
    </row>
    <row r="1017" spans="1:18" x14ac:dyDescent="0.25">
      <c r="A1017">
        <v>8</v>
      </c>
      <c r="B1017">
        <v>8305</v>
      </c>
      <c r="C1017" t="s">
        <v>768</v>
      </c>
      <c r="D1017" t="s">
        <v>1548</v>
      </c>
      <c r="E1017">
        <v>7</v>
      </c>
      <c r="F1017" t="s">
        <v>13813</v>
      </c>
      <c r="G1017" s="88">
        <v>2</v>
      </c>
      <c r="H1017" s="88" t="s">
        <v>13770</v>
      </c>
      <c r="I1017">
        <v>3</v>
      </c>
      <c r="J1017" t="s">
        <v>13814</v>
      </c>
      <c r="K1017" t="s">
        <v>13771</v>
      </c>
      <c r="L1017">
        <v>270107</v>
      </c>
      <c r="M1017" t="s">
        <v>13588</v>
      </c>
      <c r="N1017">
        <v>270107005</v>
      </c>
      <c r="O1017" t="s">
        <v>13608</v>
      </c>
      <c r="P1017">
        <v>0</v>
      </c>
      <c r="Q1017">
        <v>11213.182698964536</v>
      </c>
      <c r="R1017">
        <v>0</v>
      </c>
    </row>
    <row r="1018" spans="1:18" x14ac:dyDescent="0.25">
      <c r="A1018">
        <v>8</v>
      </c>
      <c r="B1018">
        <v>8305</v>
      </c>
      <c r="C1018" t="s">
        <v>768</v>
      </c>
      <c r="D1018" t="s">
        <v>1548</v>
      </c>
      <c r="E1018">
        <v>7</v>
      </c>
      <c r="F1018" t="s">
        <v>13813</v>
      </c>
      <c r="G1018" s="88">
        <v>2</v>
      </c>
      <c r="H1018" s="88" t="s">
        <v>13770</v>
      </c>
      <c r="I1018">
        <v>3</v>
      </c>
      <c r="J1018" t="s">
        <v>13814</v>
      </c>
      <c r="K1018" t="s">
        <v>13815</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7</v>
      </c>
      <c r="F1019" t="s">
        <v>13813</v>
      </c>
      <c r="G1019" s="88">
        <v>2</v>
      </c>
      <c r="H1019" s="88" t="s">
        <v>13770</v>
      </c>
      <c r="I1019">
        <v>3</v>
      </c>
      <c r="J1019" t="s">
        <v>13814</v>
      </c>
      <c r="K1019" t="s">
        <v>13816</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13800</v>
      </c>
      <c r="G1020" s="88">
        <v>1</v>
      </c>
      <c r="H1020" s="88" t="s">
        <v>8278</v>
      </c>
      <c r="I1020">
        <v>1</v>
      </c>
      <c r="J1020" t="s">
        <v>13801</v>
      </c>
      <c r="K1020" t="s">
        <v>13802</v>
      </c>
      <c r="L1020">
        <v>270107</v>
      </c>
      <c r="M1020" t="s">
        <v>13588</v>
      </c>
      <c r="N1020">
        <v>270107006</v>
      </c>
      <c r="O1020" t="s">
        <v>13613</v>
      </c>
      <c r="P1020">
        <v>0</v>
      </c>
      <c r="Q1020">
        <v>5657.0650969847338</v>
      </c>
      <c r="R1020">
        <v>0</v>
      </c>
    </row>
    <row r="1021" spans="1:18" x14ac:dyDescent="0.25">
      <c r="A1021">
        <v>8</v>
      </c>
      <c r="B1021">
        <v>8306</v>
      </c>
      <c r="C1021" t="s">
        <v>768</v>
      </c>
      <c r="D1021" t="s">
        <v>1551</v>
      </c>
      <c r="E1021">
        <v>2</v>
      </c>
      <c r="F1021" t="s">
        <v>13804</v>
      </c>
      <c r="G1021" s="88">
        <v>2</v>
      </c>
      <c r="H1021" s="88" t="s">
        <v>13770</v>
      </c>
      <c r="I1021">
        <v>1</v>
      </c>
      <c r="J1021" t="s">
        <v>13801</v>
      </c>
      <c r="K1021" t="s">
        <v>13805</v>
      </c>
      <c r="L1021">
        <v>270107</v>
      </c>
      <c r="M1021" t="s">
        <v>13588</v>
      </c>
      <c r="N1021">
        <v>270107006</v>
      </c>
      <c r="O1021" t="s">
        <v>13613</v>
      </c>
      <c r="P1021">
        <v>0</v>
      </c>
      <c r="Q1021">
        <v>5657.0650969847338</v>
      </c>
      <c r="R1021">
        <v>0</v>
      </c>
    </row>
    <row r="1022" spans="1:18" x14ac:dyDescent="0.25">
      <c r="A1022">
        <v>8</v>
      </c>
      <c r="B1022">
        <v>8306</v>
      </c>
      <c r="C1022" t="s">
        <v>768</v>
      </c>
      <c r="D1022" t="s">
        <v>1551</v>
      </c>
      <c r="E1022">
        <v>3</v>
      </c>
      <c r="F1022" t="s">
        <v>13807</v>
      </c>
      <c r="G1022" s="88">
        <v>1</v>
      </c>
      <c r="H1022" s="88" t="s">
        <v>8278</v>
      </c>
      <c r="I1022">
        <v>1</v>
      </c>
      <c r="J1022" t="s">
        <v>13801</v>
      </c>
      <c r="K1022" t="s">
        <v>13808</v>
      </c>
      <c r="L1022">
        <v>270107</v>
      </c>
      <c r="M1022" t="s">
        <v>13588</v>
      </c>
      <c r="N1022">
        <v>270107006</v>
      </c>
      <c r="O1022" t="s">
        <v>13613</v>
      </c>
      <c r="P1022">
        <v>0</v>
      </c>
      <c r="Q1022">
        <v>5657.0650969847338</v>
      </c>
      <c r="R1022">
        <v>0</v>
      </c>
    </row>
    <row r="1023" spans="1:18" x14ac:dyDescent="0.25">
      <c r="A1023">
        <v>8</v>
      </c>
      <c r="B1023">
        <v>8306</v>
      </c>
      <c r="C1023" t="s">
        <v>768</v>
      </c>
      <c r="D1023" t="s">
        <v>1551</v>
      </c>
      <c r="E1023">
        <v>4</v>
      </c>
      <c r="F1023" t="s">
        <v>13810</v>
      </c>
      <c r="G1023" s="88">
        <v>1</v>
      </c>
      <c r="H1023" s="88" t="s">
        <v>8278</v>
      </c>
      <c r="I1023">
        <v>1</v>
      </c>
      <c r="J1023" t="s">
        <v>13801</v>
      </c>
      <c r="K1023" t="s">
        <v>13811</v>
      </c>
      <c r="L1023">
        <v>270107</v>
      </c>
      <c r="M1023" t="s">
        <v>13588</v>
      </c>
      <c r="N1023">
        <v>270107006</v>
      </c>
      <c r="O1023" t="s">
        <v>13613</v>
      </c>
      <c r="P1023">
        <v>0</v>
      </c>
      <c r="Q1023">
        <v>5657.0650969847338</v>
      </c>
      <c r="R1023">
        <v>0</v>
      </c>
    </row>
    <row r="1024" spans="1:18" x14ac:dyDescent="0.25">
      <c r="A1024">
        <v>8</v>
      </c>
      <c r="B1024">
        <v>8306</v>
      </c>
      <c r="C1024" t="s">
        <v>768</v>
      </c>
      <c r="D1024" t="s">
        <v>1551</v>
      </c>
      <c r="E1024">
        <v>7</v>
      </c>
      <c r="F1024" t="s">
        <v>13813</v>
      </c>
      <c r="G1024" s="88">
        <v>2</v>
      </c>
      <c r="H1024" s="88" t="s">
        <v>13770</v>
      </c>
      <c r="I1024">
        <v>3</v>
      </c>
      <c r="J1024" t="s">
        <v>13814</v>
      </c>
      <c r="K1024" t="s">
        <v>13771</v>
      </c>
      <c r="L1024">
        <v>270107</v>
      </c>
      <c r="M1024" t="s">
        <v>13588</v>
      </c>
      <c r="N1024">
        <v>270107005</v>
      </c>
      <c r="O1024" t="s">
        <v>13608</v>
      </c>
      <c r="P1024">
        <v>0</v>
      </c>
      <c r="Q1024">
        <v>3057.0463435374118</v>
      </c>
      <c r="R1024">
        <v>0</v>
      </c>
    </row>
    <row r="1025" spans="1:18" x14ac:dyDescent="0.25">
      <c r="A1025">
        <v>8</v>
      </c>
      <c r="B1025">
        <v>8306</v>
      </c>
      <c r="C1025" t="s">
        <v>768</v>
      </c>
      <c r="D1025" t="s">
        <v>1551</v>
      </c>
      <c r="E1025">
        <v>7</v>
      </c>
      <c r="F1025" t="s">
        <v>13813</v>
      </c>
      <c r="G1025" s="88">
        <v>2</v>
      </c>
      <c r="H1025" s="88" t="s">
        <v>13770</v>
      </c>
      <c r="I1025">
        <v>3</v>
      </c>
      <c r="J1025" t="s">
        <v>13814</v>
      </c>
      <c r="K1025" t="s">
        <v>13815</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13800</v>
      </c>
      <c r="G1026" s="88">
        <v>1</v>
      </c>
      <c r="H1026" s="88" t="s">
        <v>8278</v>
      </c>
      <c r="I1026">
        <v>1</v>
      </c>
      <c r="J1026" t="s">
        <v>13801</v>
      </c>
      <c r="K1026" t="s">
        <v>13802</v>
      </c>
      <c r="L1026">
        <v>270107</v>
      </c>
      <c r="M1026" t="s">
        <v>13588</v>
      </c>
      <c r="N1026">
        <v>270107006</v>
      </c>
      <c r="O1026" t="s">
        <v>13613</v>
      </c>
      <c r="P1026">
        <v>0</v>
      </c>
      <c r="Q1026">
        <v>5200.0375068946441</v>
      </c>
      <c r="R1026">
        <v>0</v>
      </c>
    </row>
    <row r="1027" spans="1:18" x14ac:dyDescent="0.25">
      <c r="A1027">
        <v>8</v>
      </c>
      <c r="B1027">
        <v>8307</v>
      </c>
      <c r="C1027" t="s">
        <v>768</v>
      </c>
      <c r="D1027" t="s">
        <v>1554</v>
      </c>
      <c r="E1027">
        <v>2</v>
      </c>
      <c r="F1027" t="s">
        <v>13804</v>
      </c>
      <c r="G1027" s="88">
        <v>2</v>
      </c>
      <c r="H1027" s="88" t="s">
        <v>13770</v>
      </c>
      <c r="I1027">
        <v>1</v>
      </c>
      <c r="J1027" t="s">
        <v>13801</v>
      </c>
      <c r="K1027" t="s">
        <v>13805</v>
      </c>
      <c r="L1027">
        <v>270107</v>
      </c>
      <c r="M1027" t="s">
        <v>13588</v>
      </c>
      <c r="N1027">
        <v>270107006</v>
      </c>
      <c r="O1027" t="s">
        <v>13613</v>
      </c>
      <c r="P1027">
        <v>0</v>
      </c>
      <c r="Q1027">
        <v>5200.0375068946441</v>
      </c>
      <c r="R1027">
        <v>0</v>
      </c>
    </row>
    <row r="1028" spans="1:18" x14ac:dyDescent="0.25">
      <c r="A1028">
        <v>8</v>
      </c>
      <c r="B1028">
        <v>8307</v>
      </c>
      <c r="C1028" t="s">
        <v>768</v>
      </c>
      <c r="D1028" t="s">
        <v>1554</v>
      </c>
      <c r="E1028">
        <v>3</v>
      </c>
      <c r="F1028" t="s">
        <v>13807</v>
      </c>
      <c r="G1028" s="88">
        <v>1</v>
      </c>
      <c r="H1028" s="88" t="s">
        <v>8278</v>
      </c>
      <c r="I1028">
        <v>1</v>
      </c>
      <c r="J1028" t="s">
        <v>13801</v>
      </c>
      <c r="K1028" t="s">
        <v>13808</v>
      </c>
      <c r="L1028">
        <v>270107</v>
      </c>
      <c r="M1028" t="s">
        <v>13588</v>
      </c>
      <c r="N1028">
        <v>270107006</v>
      </c>
      <c r="O1028" t="s">
        <v>13613</v>
      </c>
      <c r="P1028">
        <v>0</v>
      </c>
      <c r="Q1028">
        <v>5200.0375068946441</v>
      </c>
      <c r="R1028">
        <v>0</v>
      </c>
    </row>
    <row r="1029" spans="1:18" x14ac:dyDescent="0.25">
      <c r="A1029">
        <v>8</v>
      </c>
      <c r="B1029">
        <v>8307</v>
      </c>
      <c r="C1029" t="s">
        <v>768</v>
      </c>
      <c r="D1029" t="s">
        <v>1554</v>
      </c>
      <c r="E1029">
        <v>4</v>
      </c>
      <c r="F1029" t="s">
        <v>13810</v>
      </c>
      <c r="G1029" s="88">
        <v>1</v>
      </c>
      <c r="H1029" s="88" t="s">
        <v>8278</v>
      </c>
      <c r="I1029">
        <v>1</v>
      </c>
      <c r="J1029" t="s">
        <v>13801</v>
      </c>
      <c r="K1029" t="s">
        <v>13811</v>
      </c>
      <c r="L1029">
        <v>270107</v>
      </c>
      <c r="M1029" t="s">
        <v>13588</v>
      </c>
      <c r="N1029">
        <v>270107006</v>
      </c>
      <c r="O1029" t="s">
        <v>13613</v>
      </c>
      <c r="P1029">
        <v>0</v>
      </c>
      <c r="Q1029">
        <v>5200.0375068946441</v>
      </c>
      <c r="R1029">
        <v>0</v>
      </c>
    </row>
    <row r="1030" spans="1:18" x14ac:dyDescent="0.25">
      <c r="A1030">
        <v>8</v>
      </c>
      <c r="B1030">
        <v>8307</v>
      </c>
      <c r="C1030" t="s">
        <v>768</v>
      </c>
      <c r="D1030" t="s">
        <v>1554</v>
      </c>
      <c r="E1030">
        <v>7</v>
      </c>
      <c r="F1030" t="s">
        <v>13813</v>
      </c>
      <c r="G1030" s="88">
        <v>2</v>
      </c>
      <c r="H1030" s="88" t="s">
        <v>13770</v>
      </c>
      <c r="I1030">
        <v>3</v>
      </c>
      <c r="J1030" t="s">
        <v>13814</v>
      </c>
      <c r="K1030" t="s">
        <v>13771</v>
      </c>
      <c r="L1030">
        <v>270107</v>
      </c>
      <c r="M1030" t="s">
        <v>13588</v>
      </c>
      <c r="N1030">
        <v>270107005</v>
      </c>
      <c r="O1030" t="s">
        <v>13608</v>
      </c>
      <c r="P1030">
        <v>0</v>
      </c>
      <c r="Q1030">
        <v>1611.7432432432399</v>
      </c>
      <c r="R1030">
        <v>0</v>
      </c>
    </row>
    <row r="1031" spans="1:18" x14ac:dyDescent="0.25">
      <c r="A1031">
        <v>8</v>
      </c>
      <c r="B1031">
        <v>8307</v>
      </c>
      <c r="C1031" t="s">
        <v>768</v>
      </c>
      <c r="D1031" t="s">
        <v>1554</v>
      </c>
      <c r="E1031">
        <v>7</v>
      </c>
      <c r="F1031" t="s">
        <v>13813</v>
      </c>
      <c r="G1031" s="88">
        <v>2</v>
      </c>
      <c r="H1031" s="88" t="s">
        <v>13770</v>
      </c>
      <c r="I1031">
        <v>3</v>
      </c>
      <c r="J1031" t="s">
        <v>13814</v>
      </c>
      <c r="K1031" t="s">
        <v>13815</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13800</v>
      </c>
      <c r="G1032" s="88">
        <v>1</v>
      </c>
      <c r="H1032" s="88" t="s">
        <v>8278</v>
      </c>
      <c r="I1032">
        <v>1</v>
      </c>
      <c r="J1032" t="s">
        <v>13801</v>
      </c>
      <c r="K1032" t="s">
        <v>13802</v>
      </c>
      <c r="L1032">
        <v>270107</v>
      </c>
      <c r="M1032" t="s">
        <v>13588</v>
      </c>
      <c r="N1032">
        <v>270107006</v>
      </c>
      <c r="O1032" t="s">
        <v>13613</v>
      </c>
      <c r="P1032">
        <v>0</v>
      </c>
      <c r="Q1032">
        <v>4846.461231323422</v>
      </c>
      <c r="R1032">
        <v>0</v>
      </c>
    </row>
    <row r="1033" spans="1:18" x14ac:dyDescent="0.25">
      <c r="A1033">
        <v>8</v>
      </c>
      <c r="B1033">
        <v>8312</v>
      </c>
      <c r="C1033" t="s">
        <v>768</v>
      </c>
      <c r="D1033" t="s">
        <v>1568</v>
      </c>
      <c r="E1033">
        <v>2</v>
      </c>
      <c r="F1033" t="s">
        <v>13804</v>
      </c>
      <c r="G1033" s="88">
        <v>2</v>
      </c>
      <c r="H1033" s="88" t="s">
        <v>13770</v>
      </c>
      <c r="I1033">
        <v>1</v>
      </c>
      <c r="J1033" t="s">
        <v>13801</v>
      </c>
      <c r="K1033" t="s">
        <v>13805</v>
      </c>
      <c r="L1033">
        <v>270107</v>
      </c>
      <c r="M1033" t="s">
        <v>13588</v>
      </c>
      <c r="N1033">
        <v>270107006</v>
      </c>
      <c r="O1033" t="s">
        <v>13613</v>
      </c>
      <c r="P1033">
        <v>0</v>
      </c>
      <c r="Q1033">
        <v>4846.461231323422</v>
      </c>
      <c r="R1033">
        <v>0</v>
      </c>
    </row>
    <row r="1034" spans="1:18" x14ac:dyDescent="0.25">
      <c r="A1034">
        <v>8</v>
      </c>
      <c r="B1034">
        <v>8312</v>
      </c>
      <c r="C1034" t="s">
        <v>768</v>
      </c>
      <c r="D1034" t="s">
        <v>1568</v>
      </c>
      <c r="E1034">
        <v>3</v>
      </c>
      <c r="F1034" t="s">
        <v>13807</v>
      </c>
      <c r="G1034" s="88">
        <v>1</v>
      </c>
      <c r="H1034" s="88" t="s">
        <v>8278</v>
      </c>
      <c r="I1034">
        <v>1</v>
      </c>
      <c r="J1034" t="s">
        <v>13801</v>
      </c>
      <c r="K1034" t="s">
        <v>13808</v>
      </c>
      <c r="L1034">
        <v>270107</v>
      </c>
      <c r="M1034" t="s">
        <v>13588</v>
      </c>
      <c r="N1034">
        <v>270107006</v>
      </c>
      <c r="O1034" t="s">
        <v>13613</v>
      </c>
      <c r="P1034">
        <v>0</v>
      </c>
      <c r="Q1034">
        <v>4846.461231323422</v>
      </c>
      <c r="R1034">
        <v>0</v>
      </c>
    </row>
    <row r="1035" spans="1:18" x14ac:dyDescent="0.25">
      <c r="A1035">
        <v>8</v>
      </c>
      <c r="B1035">
        <v>8312</v>
      </c>
      <c r="C1035" t="s">
        <v>768</v>
      </c>
      <c r="D1035" t="s">
        <v>1568</v>
      </c>
      <c r="E1035">
        <v>4</v>
      </c>
      <c r="F1035" t="s">
        <v>13810</v>
      </c>
      <c r="G1035" s="88">
        <v>1</v>
      </c>
      <c r="H1035" s="88" t="s">
        <v>8278</v>
      </c>
      <c r="I1035">
        <v>1</v>
      </c>
      <c r="J1035" t="s">
        <v>13801</v>
      </c>
      <c r="K1035" t="s">
        <v>13811</v>
      </c>
      <c r="L1035">
        <v>270107</v>
      </c>
      <c r="M1035" t="s">
        <v>13588</v>
      </c>
      <c r="N1035">
        <v>270107006</v>
      </c>
      <c r="O1035" t="s">
        <v>13613</v>
      </c>
      <c r="P1035">
        <v>0</v>
      </c>
      <c r="Q1035">
        <v>4846.461231323422</v>
      </c>
      <c r="R1035">
        <v>0</v>
      </c>
    </row>
    <row r="1036" spans="1:18" x14ac:dyDescent="0.25">
      <c r="A1036">
        <v>8</v>
      </c>
      <c r="B1036">
        <v>8312</v>
      </c>
      <c r="C1036" t="s">
        <v>768</v>
      </c>
      <c r="D1036" t="s">
        <v>1568</v>
      </c>
      <c r="E1036">
        <v>7</v>
      </c>
      <c r="F1036" t="s">
        <v>13813</v>
      </c>
      <c r="G1036" s="88">
        <v>2</v>
      </c>
      <c r="H1036" s="88" t="s">
        <v>13770</v>
      </c>
      <c r="I1036">
        <v>3</v>
      </c>
      <c r="J1036" t="s">
        <v>13814</v>
      </c>
      <c r="K1036" t="s">
        <v>13771</v>
      </c>
      <c r="L1036">
        <v>270107</v>
      </c>
      <c r="M1036" t="s">
        <v>13588</v>
      </c>
      <c r="N1036">
        <v>270107005</v>
      </c>
      <c r="O1036" t="s">
        <v>13608</v>
      </c>
      <c r="P1036">
        <v>0</v>
      </c>
      <c r="Q1036">
        <v>1123.22123893805</v>
      </c>
      <c r="R1036">
        <v>0</v>
      </c>
    </row>
    <row r="1037" spans="1:18" x14ac:dyDescent="0.25">
      <c r="A1037">
        <v>8</v>
      </c>
      <c r="B1037">
        <v>8312</v>
      </c>
      <c r="C1037" t="s">
        <v>768</v>
      </c>
      <c r="D1037" t="s">
        <v>1568</v>
      </c>
      <c r="E1037">
        <v>7</v>
      </c>
      <c r="F1037" t="s">
        <v>13813</v>
      </c>
      <c r="G1037" s="88">
        <v>2</v>
      </c>
      <c r="H1037" s="88" t="s">
        <v>13770</v>
      </c>
      <c r="I1037">
        <v>3</v>
      </c>
      <c r="J1037" t="s">
        <v>13814</v>
      </c>
      <c r="K1037" t="s">
        <v>13815</v>
      </c>
      <c r="L1037">
        <v>270107</v>
      </c>
      <c r="M1037" t="s">
        <v>13588</v>
      </c>
      <c r="N1037">
        <v>270107005</v>
      </c>
      <c r="O1037" t="s">
        <v>13608</v>
      </c>
      <c r="P1037">
        <v>0</v>
      </c>
      <c r="Q1037">
        <v>2111.4967491421321</v>
      </c>
      <c r="R1037">
        <v>0</v>
      </c>
    </row>
    <row r="1038" spans="1:18" x14ac:dyDescent="0.25">
      <c r="A1038">
        <v>8</v>
      </c>
      <c r="B1038">
        <v>8312</v>
      </c>
      <c r="C1038" t="s">
        <v>768</v>
      </c>
      <c r="D1038" t="s">
        <v>1568</v>
      </c>
      <c r="E1038">
        <v>7</v>
      </c>
      <c r="F1038" t="s">
        <v>13813</v>
      </c>
      <c r="G1038" s="88">
        <v>2</v>
      </c>
      <c r="H1038" s="88" t="s">
        <v>13770</v>
      </c>
      <c r="I1038">
        <v>3</v>
      </c>
      <c r="J1038" t="s">
        <v>13814</v>
      </c>
      <c r="K1038" t="s">
        <v>13816</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13800</v>
      </c>
      <c r="G1039" s="88">
        <v>1</v>
      </c>
      <c r="H1039" s="88" t="s">
        <v>8278</v>
      </c>
      <c r="I1039">
        <v>1</v>
      </c>
      <c r="J1039" t="s">
        <v>13801</v>
      </c>
      <c r="K1039" t="s">
        <v>13802</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13800</v>
      </c>
      <c r="G1040" s="88">
        <v>1</v>
      </c>
      <c r="H1040" s="88" t="s">
        <v>8278</v>
      </c>
      <c r="I1040">
        <v>1</v>
      </c>
      <c r="J1040" t="s">
        <v>13801</v>
      </c>
      <c r="K1040" t="s">
        <v>13803</v>
      </c>
      <c r="L1040">
        <v>270107</v>
      </c>
      <c r="M1040" t="s">
        <v>13588</v>
      </c>
      <c r="N1040">
        <v>270107006</v>
      </c>
      <c r="O1040" t="s">
        <v>13613</v>
      </c>
      <c r="P1040">
        <v>4427</v>
      </c>
      <c r="Q1040">
        <v>3578.31467181467</v>
      </c>
      <c r="R1040">
        <v>0</v>
      </c>
    </row>
    <row r="1041" spans="1:18" x14ac:dyDescent="0.25">
      <c r="A1041">
        <v>8</v>
      </c>
      <c r="B1041">
        <v>16101</v>
      </c>
      <c r="C1041" t="s">
        <v>768</v>
      </c>
      <c r="D1041" t="s">
        <v>2024</v>
      </c>
      <c r="E1041">
        <v>2</v>
      </c>
      <c r="F1041" t="s">
        <v>13804</v>
      </c>
      <c r="G1041" s="88">
        <v>2</v>
      </c>
      <c r="H1041" s="88" t="s">
        <v>13770</v>
      </c>
      <c r="I1041">
        <v>1</v>
      </c>
      <c r="J1041" t="s">
        <v>13801</v>
      </c>
      <c r="K1041" t="s">
        <v>13805</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2</v>
      </c>
      <c r="F1042" t="s">
        <v>13804</v>
      </c>
      <c r="G1042" s="88">
        <v>2</v>
      </c>
      <c r="H1042" s="88" t="s">
        <v>13770</v>
      </c>
      <c r="I1042">
        <v>1</v>
      </c>
      <c r="J1042" t="s">
        <v>13801</v>
      </c>
      <c r="K1042" t="s">
        <v>13806</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3</v>
      </c>
      <c r="F1043" t="s">
        <v>13807</v>
      </c>
      <c r="G1043" s="88">
        <v>1</v>
      </c>
      <c r="H1043" s="88" t="s">
        <v>8278</v>
      </c>
      <c r="I1043">
        <v>1</v>
      </c>
      <c r="J1043" t="s">
        <v>13801</v>
      </c>
      <c r="K1043" t="s">
        <v>13808</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3</v>
      </c>
      <c r="F1044" t="s">
        <v>13807</v>
      </c>
      <c r="G1044" s="88">
        <v>1</v>
      </c>
      <c r="H1044" s="88" t="s">
        <v>8278</v>
      </c>
      <c r="I1044">
        <v>1</v>
      </c>
      <c r="J1044" t="s">
        <v>13801</v>
      </c>
      <c r="K1044" t="s">
        <v>13809</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4</v>
      </c>
      <c r="F1045" t="s">
        <v>13810</v>
      </c>
      <c r="G1045" s="88">
        <v>1</v>
      </c>
      <c r="H1045" s="88" t="s">
        <v>8278</v>
      </c>
      <c r="I1045">
        <v>1</v>
      </c>
      <c r="J1045" t="s">
        <v>13801</v>
      </c>
      <c r="K1045" t="s">
        <v>13811</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4</v>
      </c>
      <c r="F1046" t="s">
        <v>13810</v>
      </c>
      <c r="G1046" s="88">
        <v>1</v>
      </c>
      <c r="H1046" s="88" t="s">
        <v>8278</v>
      </c>
      <c r="I1046">
        <v>1</v>
      </c>
      <c r="J1046" t="s">
        <v>13801</v>
      </c>
      <c r="K1046" t="s">
        <v>13812</v>
      </c>
      <c r="L1046">
        <v>270107</v>
      </c>
      <c r="M1046" t="s">
        <v>13588</v>
      </c>
      <c r="N1046">
        <v>270107006</v>
      </c>
      <c r="O1046" t="s">
        <v>13613</v>
      </c>
      <c r="P1046">
        <v>4427</v>
      </c>
      <c r="Q1046">
        <v>3578.31467181467</v>
      </c>
      <c r="R1046">
        <v>0</v>
      </c>
    </row>
    <row r="1047" spans="1:18" x14ac:dyDescent="0.25">
      <c r="A1047">
        <v>8</v>
      </c>
      <c r="B1047">
        <v>16101</v>
      </c>
      <c r="C1047" t="s">
        <v>768</v>
      </c>
      <c r="D1047" t="s">
        <v>2024</v>
      </c>
      <c r="E1047">
        <v>7</v>
      </c>
      <c r="F1047" t="s">
        <v>13813</v>
      </c>
      <c r="G1047" s="88">
        <v>2</v>
      </c>
      <c r="H1047" s="88" t="s">
        <v>13770</v>
      </c>
      <c r="I1047">
        <v>3</v>
      </c>
      <c r="J1047" t="s">
        <v>13814</v>
      </c>
      <c r="K1047" t="s">
        <v>13771</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7</v>
      </c>
      <c r="F1048" t="s">
        <v>13813</v>
      </c>
      <c r="G1048" s="88">
        <v>2</v>
      </c>
      <c r="H1048" s="88" t="s">
        <v>13770</v>
      </c>
      <c r="I1048">
        <v>3</v>
      </c>
      <c r="J1048" t="s">
        <v>13814</v>
      </c>
      <c r="K1048" t="s">
        <v>13815</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7</v>
      </c>
      <c r="F1049" t="s">
        <v>13813</v>
      </c>
      <c r="G1049" s="88">
        <v>2</v>
      </c>
      <c r="H1049" s="88" t="s">
        <v>13770</v>
      </c>
      <c r="I1049">
        <v>3</v>
      </c>
      <c r="J1049" t="s">
        <v>13814</v>
      </c>
      <c r="K1049" t="s">
        <v>13816</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13800</v>
      </c>
      <c r="G1050" s="88">
        <v>1</v>
      </c>
      <c r="H1050" s="88" t="s">
        <v>8278</v>
      </c>
      <c r="I1050">
        <v>1</v>
      </c>
      <c r="J1050" t="s">
        <v>13801</v>
      </c>
      <c r="K1050" t="s">
        <v>13802</v>
      </c>
      <c r="L1050">
        <v>270107</v>
      </c>
      <c r="M1050" t="s">
        <v>13588</v>
      </c>
      <c r="N1050">
        <v>270107006</v>
      </c>
      <c r="O1050" t="s">
        <v>13613</v>
      </c>
      <c r="P1050">
        <v>0</v>
      </c>
      <c r="Q1050">
        <v>11599.505298507826</v>
      </c>
      <c r="R1050">
        <v>0</v>
      </c>
    </row>
    <row r="1051" spans="1:18" x14ac:dyDescent="0.25">
      <c r="A1051">
        <v>8</v>
      </c>
      <c r="B1051">
        <v>16103</v>
      </c>
      <c r="C1051" t="s">
        <v>768</v>
      </c>
      <c r="D1051" t="s">
        <v>2030</v>
      </c>
      <c r="E1051">
        <v>2</v>
      </c>
      <c r="F1051" t="s">
        <v>13804</v>
      </c>
      <c r="G1051" s="88">
        <v>2</v>
      </c>
      <c r="H1051" s="88" t="s">
        <v>13770</v>
      </c>
      <c r="I1051">
        <v>1</v>
      </c>
      <c r="J1051" t="s">
        <v>13801</v>
      </c>
      <c r="K1051" t="s">
        <v>13805</v>
      </c>
      <c r="L1051">
        <v>270107</v>
      </c>
      <c r="M1051" t="s">
        <v>13588</v>
      </c>
      <c r="N1051">
        <v>270107006</v>
      </c>
      <c r="O1051" t="s">
        <v>13613</v>
      </c>
      <c r="P1051">
        <v>0</v>
      </c>
      <c r="Q1051">
        <v>11599.505298507826</v>
      </c>
      <c r="R1051">
        <v>0</v>
      </c>
    </row>
    <row r="1052" spans="1:18" x14ac:dyDescent="0.25">
      <c r="A1052">
        <v>8</v>
      </c>
      <c r="B1052">
        <v>16103</v>
      </c>
      <c r="C1052" t="s">
        <v>768</v>
      </c>
      <c r="D1052" t="s">
        <v>2030</v>
      </c>
      <c r="E1052">
        <v>3</v>
      </c>
      <c r="F1052" t="s">
        <v>13807</v>
      </c>
      <c r="G1052" s="88">
        <v>1</v>
      </c>
      <c r="H1052" s="88" t="s">
        <v>8278</v>
      </c>
      <c r="I1052">
        <v>1</v>
      </c>
      <c r="J1052" t="s">
        <v>13801</v>
      </c>
      <c r="K1052" t="s">
        <v>13808</v>
      </c>
      <c r="L1052">
        <v>270107</v>
      </c>
      <c r="M1052" t="s">
        <v>13588</v>
      </c>
      <c r="N1052">
        <v>270107006</v>
      </c>
      <c r="O1052" t="s">
        <v>13613</v>
      </c>
      <c r="P1052">
        <v>0</v>
      </c>
      <c r="Q1052">
        <v>11599.505298507826</v>
      </c>
      <c r="R1052">
        <v>0</v>
      </c>
    </row>
    <row r="1053" spans="1:18" x14ac:dyDescent="0.25">
      <c r="A1053">
        <v>8</v>
      </c>
      <c r="B1053">
        <v>16103</v>
      </c>
      <c r="C1053" t="s">
        <v>768</v>
      </c>
      <c r="D1053" t="s">
        <v>2030</v>
      </c>
      <c r="E1053">
        <v>4</v>
      </c>
      <c r="F1053" t="s">
        <v>13810</v>
      </c>
      <c r="G1053" s="88">
        <v>1</v>
      </c>
      <c r="H1053" s="88" t="s">
        <v>8278</v>
      </c>
      <c r="I1053">
        <v>1</v>
      </c>
      <c r="J1053" t="s">
        <v>13801</v>
      </c>
      <c r="K1053" t="s">
        <v>13811</v>
      </c>
      <c r="L1053">
        <v>270107</v>
      </c>
      <c r="M1053" t="s">
        <v>13588</v>
      </c>
      <c r="N1053">
        <v>270107006</v>
      </c>
      <c r="O1053" t="s">
        <v>13613</v>
      </c>
      <c r="P1053">
        <v>0</v>
      </c>
      <c r="Q1053">
        <v>11599.505298507826</v>
      </c>
      <c r="R1053">
        <v>0</v>
      </c>
    </row>
    <row r="1054" spans="1:18" x14ac:dyDescent="0.25">
      <c r="A1054">
        <v>8</v>
      </c>
      <c r="B1054">
        <v>16103</v>
      </c>
      <c r="C1054" t="s">
        <v>768</v>
      </c>
      <c r="D1054" t="s">
        <v>2030</v>
      </c>
      <c r="E1054">
        <v>7</v>
      </c>
      <c r="F1054" t="s">
        <v>13813</v>
      </c>
      <c r="G1054" s="88">
        <v>2</v>
      </c>
      <c r="H1054" s="88" t="s">
        <v>13770</v>
      </c>
      <c r="I1054">
        <v>3</v>
      </c>
      <c r="J1054" t="s">
        <v>13814</v>
      </c>
      <c r="K1054" t="s">
        <v>13771</v>
      </c>
      <c r="L1054">
        <v>270107</v>
      </c>
      <c r="M1054" t="s">
        <v>13588</v>
      </c>
      <c r="N1054">
        <v>270107005</v>
      </c>
      <c r="O1054" t="s">
        <v>13608</v>
      </c>
      <c r="P1054">
        <v>0</v>
      </c>
      <c r="Q1054">
        <v>1976.551020408164</v>
      </c>
      <c r="R1054">
        <v>0</v>
      </c>
    </row>
    <row r="1055" spans="1:18" x14ac:dyDescent="0.25">
      <c r="A1055">
        <v>8</v>
      </c>
      <c r="B1055">
        <v>16103</v>
      </c>
      <c r="C1055" t="s">
        <v>768</v>
      </c>
      <c r="D1055" t="s">
        <v>2030</v>
      </c>
      <c r="E1055">
        <v>7</v>
      </c>
      <c r="F1055" t="s">
        <v>13813</v>
      </c>
      <c r="G1055" s="88">
        <v>2</v>
      </c>
      <c r="H1055" s="88" t="s">
        <v>13770</v>
      </c>
      <c r="I1055">
        <v>3</v>
      </c>
      <c r="J1055" t="s">
        <v>13814</v>
      </c>
      <c r="K1055" t="s">
        <v>13815</v>
      </c>
      <c r="L1055">
        <v>270107</v>
      </c>
      <c r="M1055" t="s">
        <v>13588</v>
      </c>
      <c r="N1055">
        <v>270107005</v>
      </c>
      <c r="O1055" t="s">
        <v>13608</v>
      </c>
      <c r="P1055">
        <v>0</v>
      </c>
      <c r="Q1055">
        <v>8634.6787678955807</v>
      </c>
      <c r="R1055">
        <v>0</v>
      </c>
    </row>
    <row r="1056" spans="1:18" x14ac:dyDescent="0.25">
      <c r="A1056">
        <v>8</v>
      </c>
      <c r="B1056">
        <v>16103</v>
      </c>
      <c r="C1056" t="s">
        <v>768</v>
      </c>
      <c r="D1056" t="s">
        <v>2030</v>
      </c>
      <c r="E1056">
        <v>7</v>
      </c>
      <c r="F1056" t="s">
        <v>13813</v>
      </c>
      <c r="G1056" s="88">
        <v>2</v>
      </c>
      <c r="H1056" s="88" t="s">
        <v>13770</v>
      </c>
      <c r="I1056">
        <v>3</v>
      </c>
      <c r="J1056" t="s">
        <v>13814</v>
      </c>
      <c r="K1056" t="s">
        <v>13816</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13800</v>
      </c>
      <c r="G1057" s="88">
        <v>1</v>
      </c>
      <c r="H1057" s="88" t="s">
        <v>8278</v>
      </c>
      <c r="I1057">
        <v>1</v>
      </c>
      <c r="J1057" t="s">
        <v>13801</v>
      </c>
      <c r="K1057" t="s">
        <v>13802</v>
      </c>
      <c r="L1057">
        <v>270107</v>
      </c>
      <c r="M1057" t="s">
        <v>13588</v>
      </c>
      <c r="N1057">
        <v>270107006</v>
      </c>
      <c r="O1057" t="s">
        <v>13613</v>
      </c>
      <c r="P1057">
        <v>0</v>
      </c>
      <c r="Q1057">
        <v>13831.056096635102</v>
      </c>
      <c r="R1057">
        <v>0</v>
      </c>
    </row>
    <row r="1058" spans="1:18" x14ac:dyDescent="0.25">
      <c r="A1058">
        <v>8</v>
      </c>
      <c r="B1058">
        <v>16107</v>
      </c>
      <c r="C1058" t="s">
        <v>768</v>
      </c>
      <c r="D1058" t="s">
        <v>2042</v>
      </c>
      <c r="E1058">
        <v>2</v>
      </c>
      <c r="F1058" t="s">
        <v>13804</v>
      </c>
      <c r="G1058" s="88">
        <v>2</v>
      </c>
      <c r="H1058" s="88" t="s">
        <v>13770</v>
      </c>
      <c r="I1058">
        <v>1</v>
      </c>
      <c r="J1058" t="s">
        <v>13801</v>
      </c>
      <c r="K1058" t="s">
        <v>13805</v>
      </c>
      <c r="L1058">
        <v>270107</v>
      </c>
      <c r="M1058" t="s">
        <v>13588</v>
      </c>
      <c r="N1058">
        <v>270107006</v>
      </c>
      <c r="O1058" t="s">
        <v>13613</v>
      </c>
      <c r="P1058">
        <v>0</v>
      </c>
      <c r="Q1058">
        <v>13831.056096635102</v>
      </c>
      <c r="R1058">
        <v>0</v>
      </c>
    </row>
    <row r="1059" spans="1:18" x14ac:dyDescent="0.25">
      <c r="A1059">
        <v>8</v>
      </c>
      <c r="B1059">
        <v>16107</v>
      </c>
      <c r="C1059" t="s">
        <v>768</v>
      </c>
      <c r="D1059" t="s">
        <v>2042</v>
      </c>
      <c r="E1059">
        <v>3</v>
      </c>
      <c r="F1059" t="s">
        <v>13807</v>
      </c>
      <c r="G1059" s="88">
        <v>1</v>
      </c>
      <c r="H1059" s="88" t="s">
        <v>8278</v>
      </c>
      <c r="I1059">
        <v>1</v>
      </c>
      <c r="J1059" t="s">
        <v>13801</v>
      </c>
      <c r="K1059" t="s">
        <v>13808</v>
      </c>
      <c r="L1059">
        <v>270107</v>
      </c>
      <c r="M1059" t="s">
        <v>13588</v>
      </c>
      <c r="N1059">
        <v>270107006</v>
      </c>
      <c r="O1059" t="s">
        <v>13613</v>
      </c>
      <c r="P1059">
        <v>0</v>
      </c>
      <c r="Q1059">
        <v>13831.056096635102</v>
      </c>
      <c r="R1059">
        <v>0</v>
      </c>
    </row>
    <row r="1060" spans="1:18" x14ac:dyDescent="0.25">
      <c r="A1060">
        <v>8</v>
      </c>
      <c r="B1060">
        <v>16107</v>
      </c>
      <c r="C1060" t="s">
        <v>768</v>
      </c>
      <c r="D1060" t="s">
        <v>2042</v>
      </c>
      <c r="E1060">
        <v>4</v>
      </c>
      <c r="F1060" t="s">
        <v>13810</v>
      </c>
      <c r="G1060" s="88">
        <v>1</v>
      </c>
      <c r="H1060" s="88" t="s">
        <v>8278</v>
      </c>
      <c r="I1060">
        <v>1</v>
      </c>
      <c r="J1060" t="s">
        <v>13801</v>
      </c>
      <c r="K1060" t="s">
        <v>13811</v>
      </c>
      <c r="L1060">
        <v>270107</v>
      </c>
      <c r="M1060" t="s">
        <v>13588</v>
      </c>
      <c r="N1060">
        <v>270107006</v>
      </c>
      <c r="O1060" t="s">
        <v>13613</v>
      </c>
      <c r="P1060">
        <v>0</v>
      </c>
      <c r="Q1060">
        <v>13831.056096635102</v>
      </c>
      <c r="R1060">
        <v>0</v>
      </c>
    </row>
    <row r="1061" spans="1:18" x14ac:dyDescent="0.25">
      <c r="A1061">
        <v>8</v>
      </c>
      <c r="B1061">
        <v>16107</v>
      </c>
      <c r="C1061" t="s">
        <v>768</v>
      </c>
      <c r="D1061" t="s">
        <v>2042</v>
      </c>
      <c r="E1061">
        <v>7</v>
      </c>
      <c r="F1061" t="s">
        <v>13813</v>
      </c>
      <c r="G1061" s="88">
        <v>2</v>
      </c>
      <c r="H1061" s="88" t="s">
        <v>13770</v>
      </c>
      <c r="I1061">
        <v>3</v>
      </c>
      <c r="J1061" t="s">
        <v>13814</v>
      </c>
      <c r="K1061" t="s">
        <v>13771</v>
      </c>
      <c r="L1061">
        <v>270107</v>
      </c>
      <c r="M1061" t="s">
        <v>13588</v>
      </c>
      <c r="N1061">
        <v>270107005</v>
      </c>
      <c r="O1061" t="s">
        <v>13608</v>
      </c>
      <c r="P1061">
        <v>0</v>
      </c>
      <c r="Q1061">
        <v>6039.7275183729016</v>
      </c>
      <c r="R1061">
        <v>0</v>
      </c>
    </row>
    <row r="1062" spans="1:18" x14ac:dyDescent="0.25">
      <c r="A1062">
        <v>8</v>
      </c>
      <c r="B1062">
        <v>16107</v>
      </c>
      <c r="C1062" t="s">
        <v>768</v>
      </c>
      <c r="D1062" t="s">
        <v>2042</v>
      </c>
      <c r="E1062">
        <v>7</v>
      </c>
      <c r="F1062" t="s">
        <v>13813</v>
      </c>
      <c r="G1062" s="88">
        <v>2</v>
      </c>
      <c r="H1062" s="88" t="s">
        <v>13770</v>
      </c>
      <c r="I1062">
        <v>3</v>
      </c>
      <c r="J1062" t="s">
        <v>13814</v>
      </c>
      <c r="K1062" t="s">
        <v>13815</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13800</v>
      </c>
      <c r="G1063" s="88">
        <v>1</v>
      </c>
      <c r="H1063" s="88" t="s">
        <v>8278</v>
      </c>
      <c r="I1063">
        <v>1</v>
      </c>
      <c r="J1063" t="s">
        <v>13801</v>
      </c>
      <c r="K1063" t="s">
        <v>13802</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13800</v>
      </c>
      <c r="G1064" s="88">
        <v>1</v>
      </c>
      <c r="H1064" s="88" t="s">
        <v>8278</v>
      </c>
      <c r="I1064">
        <v>1</v>
      </c>
      <c r="J1064" t="s">
        <v>13801</v>
      </c>
      <c r="K1064" t="s">
        <v>13803</v>
      </c>
      <c r="L1064">
        <v>270107</v>
      </c>
      <c r="M1064" t="s">
        <v>13588</v>
      </c>
      <c r="N1064">
        <v>270107006</v>
      </c>
      <c r="O1064" t="s">
        <v>13613</v>
      </c>
      <c r="P1064">
        <v>505</v>
      </c>
      <c r="Q1064">
        <v>0</v>
      </c>
      <c r="R1064">
        <v>0</v>
      </c>
    </row>
    <row r="1065" spans="1:18" x14ac:dyDescent="0.25">
      <c r="A1065">
        <v>8</v>
      </c>
      <c r="B1065">
        <v>16301</v>
      </c>
      <c r="C1065" t="s">
        <v>768</v>
      </c>
      <c r="D1065" t="s">
        <v>2072</v>
      </c>
      <c r="E1065">
        <v>2</v>
      </c>
      <c r="F1065" t="s">
        <v>13804</v>
      </c>
      <c r="G1065" s="88">
        <v>2</v>
      </c>
      <c r="H1065" s="88" t="s">
        <v>13770</v>
      </c>
      <c r="I1065">
        <v>1</v>
      </c>
      <c r="J1065" t="s">
        <v>13801</v>
      </c>
      <c r="K1065" t="s">
        <v>13805</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2</v>
      </c>
      <c r="F1066" t="s">
        <v>13804</v>
      </c>
      <c r="G1066" s="88">
        <v>2</v>
      </c>
      <c r="H1066" s="88" t="s">
        <v>13770</v>
      </c>
      <c r="I1066">
        <v>1</v>
      </c>
      <c r="J1066" t="s">
        <v>13801</v>
      </c>
      <c r="K1066" t="s">
        <v>13806</v>
      </c>
      <c r="L1066">
        <v>270107</v>
      </c>
      <c r="M1066" t="s">
        <v>13588</v>
      </c>
      <c r="N1066">
        <v>270107006</v>
      </c>
      <c r="O1066" t="s">
        <v>13613</v>
      </c>
      <c r="P1066">
        <v>505</v>
      </c>
      <c r="Q1066">
        <v>0</v>
      </c>
      <c r="R1066">
        <v>0</v>
      </c>
    </row>
    <row r="1067" spans="1:18" x14ac:dyDescent="0.25">
      <c r="A1067">
        <v>8</v>
      </c>
      <c r="B1067">
        <v>16301</v>
      </c>
      <c r="C1067" t="s">
        <v>768</v>
      </c>
      <c r="D1067" t="s">
        <v>2072</v>
      </c>
      <c r="E1067">
        <v>3</v>
      </c>
      <c r="F1067" t="s">
        <v>13807</v>
      </c>
      <c r="G1067" s="88">
        <v>1</v>
      </c>
      <c r="H1067" s="88" t="s">
        <v>8278</v>
      </c>
      <c r="I1067">
        <v>1</v>
      </c>
      <c r="J1067" t="s">
        <v>13801</v>
      </c>
      <c r="K1067" t="s">
        <v>13808</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3</v>
      </c>
      <c r="F1068" t="s">
        <v>13807</v>
      </c>
      <c r="G1068" s="88">
        <v>1</v>
      </c>
      <c r="H1068" s="88" t="s">
        <v>8278</v>
      </c>
      <c r="I1068">
        <v>1</v>
      </c>
      <c r="J1068" t="s">
        <v>13801</v>
      </c>
      <c r="K1068" t="s">
        <v>13809</v>
      </c>
      <c r="L1068">
        <v>270107</v>
      </c>
      <c r="M1068" t="s">
        <v>13588</v>
      </c>
      <c r="N1068">
        <v>270107006</v>
      </c>
      <c r="O1068" t="s">
        <v>13613</v>
      </c>
      <c r="P1068">
        <v>505</v>
      </c>
      <c r="Q1068">
        <v>0</v>
      </c>
      <c r="R1068">
        <v>0</v>
      </c>
    </row>
    <row r="1069" spans="1:18" x14ac:dyDescent="0.25">
      <c r="A1069">
        <v>8</v>
      </c>
      <c r="B1069">
        <v>16301</v>
      </c>
      <c r="C1069" t="s">
        <v>768</v>
      </c>
      <c r="D1069" t="s">
        <v>2072</v>
      </c>
      <c r="E1069">
        <v>4</v>
      </c>
      <c r="F1069" t="s">
        <v>13810</v>
      </c>
      <c r="G1069" s="88">
        <v>1</v>
      </c>
      <c r="H1069" s="88" t="s">
        <v>8278</v>
      </c>
      <c r="I1069">
        <v>1</v>
      </c>
      <c r="J1069" t="s">
        <v>13801</v>
      </c>
      <c r="K1069" t="s">
        <v>13811</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7</v>
      </c>
      <c r="F1070" t="s">
        <v>13813</v>
      </c>
      <c r="G1070" s="88">
        <v>2</v>
      </c>
      <c r="H1070" s="88" t="s">
        <v>13770</v>
      </c>
      <c r="I1070">
        <v>3</v>
      </c>
      <c r="J1070" t="s">
        <v>13814</v>
      </c>
      <c r="K1070" t="s">
        <v>13771</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7</v>
      </c>
      <c r="F1071" t="s">
        <v>13813</v>
      </c>
      <c r="G1071" s="88">
        <v>2</v>
      </c>
      <c r="H1071" s="88" t="s">
        <v>13770</v>
      </c>
      <c r="I1071">
        <v>3</v>
      </c>
      <c r="J1071" t="s">
        <v>13814</v>
      </c>
      <c r="K1071" t="s">
        <v>13815</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7</v>
      </c>
      <c r="F1072" t="s">
        <v>13813</v>
      </c>
      <c r="G1072" s="88">
        <v>2</v>
      </c>
      <c r="H1072" s="88" t="s">
        <v>13770</v>
      </c>
      <c r="I1072">
        <v>3</v>
      </c>
      <c r="J1072" t="s">
        <v>13814</v>
      </c>
      <c r="K1072" t="s">
        <v>13816</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13800</v>
      </c>
      <c r="G1073" s="88">
        <v>1</v>
      </c>
      <c r="H1073" s="88" t="s">
        <v>8278</v>
      </c>
      <c r="I1073">
        <v>1</v>
      </c>
      <c r="J1073" t="s">
        <v>13801</v>
      </c>
      <c r="K1073" t="s">
        <v>13802</v>
      </c>
      <c r="L1073">
        <v>270107</v>
      </c>
      <c r="M1073" t="s">
        <v>13588</v>
      </c>
      <c r="N1073">
        <v>270107006</v>
      </c>
      <c r="O1073" t="s">
        <v>13613</v>
      </c>
      <c r="P1073">
        <v>0</v>
      </c>
      <c r="Q1073">
        <v>6011.8932823129235</v>
      </c>
      <c r="R1073">
        <v>0</v>
      </c>
    </row>
    <row r="1074" spans="1:18" x14ac:dyDescent="0.25">
      <c r="A1074">
        <v>8</v>
      </c>
      <c r="B1074">
        <v>16305</v>
      </c>
      <c r="C1074" t="s">
        <v>768</v>
      </c>
      <c r="D1074" t="s">
        <v>2084</v>
      </c>
      <c r="E1074">
        <v>2</v>
      </c>
      <c r="F1074" t="s">
        <v>13804</v>
      </c>
      <c r="G1074" s="88">
        <v>2</v>
      </c>
      <c r="H1074" s="88" t="s">
        <v>13770</v>
      </c>
      <c r="I1074">
        <v>1</v>
      </c>
      <c r="J1074" t="s">
        <v>13801</v>
      </c>
      <c r="K1074" t="s">
        <v>13805</v>
      </c>
      <c r="L1074">
        <v>270107</v>
      </c>
      <c r="M1074" t="s">
        <v>13588</v>
      </c>
      <c r="N1074">
        <v>270107006</v>
      </c>
      <c r="O1074" t="s">
        <v>13613</v>
      </c>
      <c r="P1074">
        <v>0</v>
      </c>
      <c r="Q1074">
        <v>6011.8932823129235</v>
      </c>
      <c r="R1074">
        <v>0</v>
      </c>
    </row>
    <row r="1075" spans="1:18" x14ac:dyDescent="0.25">
      <c r="A1075">
        <v>8</v>
      </c>
      <c r="B1075">
        <v>16305</v>
      </c>
      <c r="C1075" t="s">
        <v>768</v>
      </c>
      <c r="D1075" t="s">
        <v>2084</v>
      </c>
      <c r="E1075">
        <v>3</v>
      </c>
      <c r="F1075" t="s">
        <v>13807</v>
      </c>
      <c r="G1075" s="88">
        <v>1</v>
      </c>
      <c r="H1075" s="88" t="s">
        <v>8278</v>
      </c>
      <c r="I1075">
        <v>1</v>
      </c>
      <c r="J1075" t="s">
        <v>13801</v>
      </c>
      <c r="K1075" t="s">
        <v>13808</v>
      </c>
      <c r="L1075">
        <v>270107</v>
      </c>
      <c r="M1075" t="s">
        <v>13588</v>
      </c>
      <c r="N1075">
        <v>270107006</v>
      </c>
      <c r="O1075" t="s">
        <v>13613</v>
      </c>
      <c r="P1075">
        <v>0</v>
      </c>
      <c r="Q1075">
        <v>6011.8932823129235</v>
      </c>
      <c r="R1075">
        <v>0</v>
      </c>
    </row>
    <row r="1076" spans="1:18" x14ac:dyDescent="0.25">
      <c r="A1076">
        <v>8</v>
      </c>
      <c r="B1076">
        <v>16305</v>
      </c>
      <c r="C1076" t="s">
        <v>768</v>
      </c>
      <c r="D1076" t="s">
        <v>2084</v>
      </c>
      <c r="E1076">
        <v>4</v>
      </c>
      <c r="F1076" t="s">
        <v>13810</v>
      </c>
      <c r="G1076" s="88">
        <v>1</v>
      </c>
      <c r="H1076" s="88" t="s">
        <v>8278</v>
      </c>
      <c r="I1076">
        <v>1</v>
      </c>
      <c r="J1076" t="s">
        <v>13801</v>
      </c>
      <c r="K1076" t="s">
        <v>13811</v>
      </c>
      <c r="L1076">
        <v>270107</v>
      </c>
      <c r="M1076" t="s">
        <v>13588</v>
      </c>
      <c r="N1076">
        <v>270107006</v>
      </c>
      <c r="O1076" t="s">
        <v>13613</v>
      </c>
      <c r="P1076">
        <v>0</v>
      </c>
      <c r="Q1076">
        <v>6011.8932823129235</v>
      </c>
      <c r="R1076">
        <v>0</v>
      </c>
    </row>
    <row r="1077" spans="1:18" x14ac:dyDescent="0.25">
      <c r="A1077">
        <v>8</v>
      </c>
      <c r="B1077">
        <v>16305</v>
      </c>
      <c r="C1077" t="s">
        <v>768</v>
      </c>
      <c r="D1077" t="s">
        <v>2084</v>
      </c>
      <c r="E1077">
        <v>7</v>
      </c>
      <c r="F1077" t="s">
        <v>13813</v>
      </c>
      <c r="G1077" s="88">
        <v>2</v>
      </c>
      <c r="H1077" s="88" t="s">
        <v>13770</v>
      </c>
      <c r="I1077">
        <v>3</v>
      </c>
      <c r="J1077" t="s">
        <v>13814</v>
      </c>
      <c r="K1077" t="s">
        <v>13771</v>
      </c>
      <c r="L1077">
        <v>270107</v>
      </c>
      <c r="M1077" t="s">
        <v>13588</v>
      </c>
      <c r="N1077">
        <v>270107005</v>
      </c>
      <c r="O1077" t="s">
        <v>13608</v>
      </c>
      <c r="P1077">
        <v>0</v>
      </c>
      <c r="Q1077">
        <v>2068.7708333333298</v>
      </c>
      <c r="R1077">
        <v>0</v>
      </c>
    </row>
    <row r="1078" spans="1:18" x14ac:dyDescent="0.25">
      <c r="A1078">
        <v>8</v>
      </c>
      <c r="B1078">
        <v>16305</v>
      </c>
      <c r="C1078" t="s">
        <v>768</v>
      </c>
      <c r="D1078" t="s">
        <v>2084</v>
      </c>
      <c r="E1078">
        <v>7</v>
      </c>
      <c r="F1078" t="s">
        <v>13813</v>
      </c>
      <c r="G1078" s="88">
        <v>2</v>
      </c>
      <c r="H1078" s="88" t="s">
        <v>13770</v>
      </c>
      <c r="I1078">
        <v>3</v>
      </c>
      <c r="J1078" t="s">
        <v>13814</v>
      </c>
      <c r="K1078" t="s">
        <v>13815</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13800</v>
      </c>
      <c r="G1079" s="88">
        <v>1</v>
      </c>
      <c r="H1079" s="88" t="s">
        <v>8278</v>
      </c>
      <c r="I1079">
        <v>1</v>
      </c>
      <c r="J1079" t="s">
        <v>13801</v>
      </c>
      <c r="K1079" t="s">
        <v>13802</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13800</v>
      </c>
      <c r="G1080" s="88">
        <v>1</v>
      </c>
      <c r="H1080" s="88" t="s">
        <v>8278</v>
      </c>
      <c r="I1080">
        <v>1</v>
      </c>
      <c r="J1080" t="s">
        <v>13801</v>
      </c>
      <c r="K1080" t="s">
        <v>13803</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2</v>
      </c>
      <c r="F1081" t="s">
        <v>13804</v>
      </c>
      <c r="G1081" s="88">
        <v>2</v>
      </c>
      <c r="H1081" s="88" t="s">
        <v>13770</v>
      </c>
      <c r="I1081">
        <v>1</v>
      </c>
      <c r="J1081" t="s">
        <v>13801</v>
      </c>
      <c r="K1081" t="s">
        <v>13805</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2</v>
      </c>
      <c r="F1082" t="s">
        <v>13804</v>
      </c>
      <c r="G1082" s="88">
        <v>2</v>
      </c>
      <c r="H1082" s="88" t="s">
        <v>13770</v>
      </c>
      <c r="I1082">
        <v>1</v>
      </c>
      <c r="J1082" t="s">
        <v>13801</v>
      </c>
      <c r="K1082" t="s">
        <v>13806</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3</v>
      </c>
      <c r="F1083" t="s">
        <v>13807</v>
      </c>
      <c r="G1083" s="88">
        <v>1</v>
      </c>
      <c r="H1083" s="88" t="s">
        <v>8278</v>
      </c>
      <c r="I1083">
        <v>1</v>
      </c>
      <c r="J1083" t="s">
        <v>13801</v>
      </c>
      <c r="K1083" t="s">
        <v>13808</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3</v>
      </c>
      <c r="F1084" t="s">
        <v>13807</v>
      </c>
      <c r="G1084" s="88">
        <v>1</v>
      </c>
      <c r="H1084" s="88" t="s">
        <v>8278</v>
      </c>
      <c r="I1084">
        <v>1</v>
      </c>
      <c r="J1084" t="s">
        <v>13801</v>
      </c>
      <c r="K1084" t="s">
        <v>13809</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4</v>
      </c>
      <c r="F1085" t="s">
        <v>13810</v>
      </c>
      <c r="G1085" s="88">
        <v>1</v>
      </c>
      <c r="H1085" s="88" t="s">
        <v>8278</v>
      </c>
      <c r="I1085">
        <v>1</v>
      </c>
      <c r="J1085" t="s">
        <v>13801</v>
      </c>
      <c r="K1085" t="s">
        <v>13811</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4</v>
      </c>
      <c r="F1086" t="s">
        <v>13810</v>
      </c>
      <c r="G1086" s="88">
        <v>1</v>
      </c>
      <c r="H1086" s="88" t="s">
        <v>8278</v>
      </c>
      <c r="I1086">
        <v>1</v>
      </c>
      <c r="J1086" t="s">
        <v>13801</v>
      </c>
      <c r="K1086" t="s">
        <v>13812</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7</v>
      </c>
      <c r="F1087" t="s">
        <v>13813</v>
      </c>
      <c r="G1087" s="88">
        <v>2</v>
      </c>
      <c r="H1087" s="88" t="s">
        <v>13770</v>
      </c>
      <c r="I1087">
        <v>3</v>
      </c>
      <c r="J1087" t="s">
        <v>13814</v>
      </c>
      <c r="K1087" t="s">
        <v>13771</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7</v>
      </c>
      <c r="F1088" t="s">
        <v>13813</v>
      </c>
      <c r="G1088" s="88">
        <v>2</v>
      </c>
      <c r="H1088" s="88" t="s">
        <v>13770</v>
      </c>
      <c r="I1088">
        <v>3</v>
      </c>
      <c r="J1088" t="s">
        <v>13814</v>
      </c>
      <c r="K1088" t="s">
        <v>13815</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7</v>
      </c>
      <c r="F1089" t="s">
        <v>13813</v>
      </c>
      <c r="G1089" s="88">
        <v>2</v>
      </c>
      <c r="H1089" s="88" t="s">
        <v>13770</v>
      </c>
      <c r="I1089">
        <v>3</v>
      </c>
      <c r="J1089" t="s">
        <v>13814</v>
      </c>
      <c r="K1089" t="s">
        <v>13816</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13800</v>
      </c>
      <c r="G1090" s="88">
        <v>1</v>
      </c>
      <c r="H1090" s="88" t="s">
        <v>8278</v>
      </c>
      <c r="I1090">
        <v>1</v>
      </c>
      <c r="J1090" t="s">
        <v>13801</v>
      </c>
      <c r="K1090" t="s">
        <v>13802</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13800</v>
      </c>
      <c r="G1091" s="88">
        <v>1</v>
      </c>
      <c r="H1091" s="88" t="s">
        <v>8278</v>
      </c>
      <c r="I1091">
        <v>1</v>
      </c>
      <c r="J1091" t="s">
        <v>13801</v>
      </c>
      <c r="K1091" t="s">
        <v>13803</v>
      </c>
      <c r="L1091">
        <v>270107</v>
      </c>
      <c r="M1091" t="s">
        <v>13588</v>
      </c>
      <c r="N1091">
        <v>270107006</v>
      </c>
      <c r="O1091" t="s">
        <v>13613</v>
      </c>
      <c r="P1091">
        <v>0</v>
      </c>
      <c r="Q1091">
        <v>895.69354838709705</v>
      </c>
      <c r="R1091">
        <v>0</v>
      </c>
    </row>
    <row r="1092" spans="1:18" x14ac:dyDescent="0.25">
      <c r="A1092">
        <v>9</v>
      </c>
      <c r="B1092">
        <v>9102</v>
      </c>
      <c r="C1092" t="s">
        <v>762</v>
      </c>
      <c r="D1092" t="s">
        <v>1580</v>
      </c>
      <c r="E1092">
        <v>2</v>
      </c>
      <c r="F1092" t="s">
        <v>13804</v>
      </c>
      <c r="G1092" s="88">
        <v>2</v>
      </c>
      <c r="H1092" s="88" t="s">
        <v>13770</v>
      </c>
      <c r="I1092">
        <v>1</v>
      </c>
      <c r="J1092" t="s">
        <v>13801</v>
      </c>
      <c r="K1092" t="s">
        <v>13805</v>
      </c>
      <c r="L1092">
        <v>270107</v>
      </c>
      <c r="M1092" t="s">
        <v>13588</v>
      </c>
      <c r="N1092">
        <v>270107006</v>
      </c>
      <c r="O1092" t="s">
        <v>13613</v>
      </c>
      <c r="P1092">
        <v>0</v>
      </c>
      <c r="Q1092">
        <v>10101.46408431473</v>
      </c>
      <c r="R1092">
        <v>0</v>
      </c>
    </row>
    <row r="1093" spans="1:18" x14ac:dyDescent="0.25">
      <c r="A1093">
        <v>9</v>
      </c>
      <c r="B1093">
        <v>9102</v>
      </c>
      <c r="C1093" t="s">
        <v>762</v>
      </c>
      <c r="D1093" t="s">
        <v>1580</v>
      </c>
      <c r="E1093">
        <v>2</v>
      </c>
      <c r="F1093" t="s">
        <v>13804</v>
      </c>
      <c r="G1093" s="88">
        <v>2</v>
      </c>
      <c r="H1093" s="88" t="s">
        <v>13770</v>
      </c>
      <c r="I1093">
        <v>1</v>
      </c>
      <c r="J1093" t="s">
        <v>13801</v>
      </c>
      <c r="K1093" t="s">
        <v>13806</v>
      </c>
      <c r="L1093">
        <v>270107</v>
      </c>
      <c r="M1093" t="s">
        <v>13588</v>
      </c>
      <c r="N1093">
        <v>270107006</v>
      </c>
      <c r="O1093" t="s">
        <v>13613</v>
      </c>
      <c r="P1093">
        <v>0</v>
      </c>
      <c r="Q1093">
        <v>1687.4902150537641</v>
      </c>
      <c r="R1093">
        <v>0</v>
      </c>
    </row>
    <row r="1094" spans="1:18" x14ac:dyDescent="0.25">
      <c r="A1094">
        <v>9</v>
      </c>
      <c r="B1094">
        <v>9102</v>
      </c>
      <c r="C1094" t="s">
        <v>762</v>
      </c>
      <c r="D1094" t="s">
        <v>1580</v>
      </c>
      <c r="E1094">
        <v>3</v>
      </c>
      <c r="F1094" t="s">
        <v>13807</v>
      </c>
      <c r="G1094" s="88">
        <v>1</v>
      </c>
      <c r="H1094" s="88" t="s">
        <v>8278</v>
      </c>
      <c r="I1094">
        <v>1</v>
      </c>
      <c r="J1094" t="s">
        <v>13801</v>
      </c>
      <c r="K1094" t="s">
        <v>13808</v>
      </c>
      <c r="L1094">
        <v>270107</v>
      </c>
      <c r="M1094" t="s">
        <v>13588</v>
      </c>
      <c r="N1094">
        <v>270107006</v>
      </c>
      <c r="O1094" t="s">
        <v>13613</v>
      </c>
      <c r="P1094">
        <v>0</v>
      </c>
      <c r="Q1094">
        <v>10893.260750981397</v>
      </c>
      <c r="R1094">
        <v>0</v>
      </c>
    </row>
    <row r="1095" spans="1:18" x14ac:dyDescent="0.25">
      <c r="A1095">
        <v>9</v>
      </c>
      <c r="B1095">
        <v>9102</v>
      </c>
      <c r="C1095" t="s">
        <v>762</v>
      </c>
      <c r="D1095" t="s">
        <v>1580</v>
      </c>
      <c r="E1095">
        <v>3</v>
      </c>
      <c r="F1095" t="s">
        <v>13807</v>
      </c>
      <c r="G1095" s="88">
        <v>1</v>
      </c>
      <c r="H1095" s="88" t="s">
        <v>8278</v>
      </c>
      <c r="I1095">
        <v>1</v>
      </c>
      <c r="J1095" t="s">
        <v>13801</v>
      </c>
      <c r="K1095" t="s">
        <v>13809</v>
      </c>
      <c r="L1095">
        <v>270107</v>
      </c>
      <c r="M1095" t="s">
        <v>13588</v>
      </c>
      <c r="N1095">
        <v>270107006</v>
      </c>
      <c r="O1095" t="s">
        <v>13613</v>
      </c>
      <c r="P1095">
        <v>0</v>
      </c>
      <c r="Q1095">
        <v>895.69354838709705</v>
      </c>
      <c r="R1095">
        <v>0</v>
      </c>
    </row>
    <row r="1096" spans="1:18" x14ac:dyDescent="0.25">
      <c r="A1096">
        <v>9</v>
      </c>
      <c r="B1096">
        <v>9102</v>
      </c>
      <c r="C1096" t="s">
        <v>762</v>
      </c>
      <c r="D1096" t="s">
        <v>1580</v>
      </c>
      <c r="E1096">
        <v>4</v>
      </c>
      <c r="F1096" t="s">
        <v>13810</v>
      </c>
      <c r="G1096" s="88">
        <v>1</v>
      </c>
      <c r="H1096" s="88" t="s">
        <v>8278</v>
      </c>
      <c r="I1096">
        <v>1</v>
      </c>
      <c r="J1096" t="s">
        <v>13801</v>
      </c>
      <c r="K1096" t="s">
        <v>13811</v>
      </c>
      <c r="L1096">
        <v>270107</v>
      </c>
      <c r="M1096" t="s">
        <v>13588</v>
      </c>
      <c r="N1096">
        <v>270107006</v>
      </c>
      <c r="O1096" t="s">
        <v>13613</v>
      </c>
      <c r="P1096">
        <v>0</v>
      </c>
      <c r="Q1096">
        <v>10893.260750981397</v>
      </c>
      <c r="R1096">
        <v>0</v>
      </c>
    </row>
    <row r="1097" spans="1:18" x14ac:dyDescent="0.25">
      <c r="A1097">
        <v>9</v>
      </c>
      <c r="B1097">
        <v>9102</v>
      </c>
      <c r="C1097" t="s">
        <v>762</v>
      </c>
      <c r="D1097" t="s">
        <v>1580</v>
      </c>
      <c r="E1097">
        <v>4</v>
      </c>
      <c r="F1097" t="s">
        <v>13810</v>
      </c>
      <c r="G1097" s="88">
        <v>1</v>
      </c>
      <c r="H1097" s="88" t="s">
        <v>8278</v>
      </c>
      <c r="I1097">
        <v>1</v>
      </c>
      <c r="J1097" t="s">
        <v>13801</v>
      </c>
      <c r="K1097" t="s">
        <v>13812</v>
      </c>
      <c r="L1097">
        <v>270107</v>
      </c>
      <c r="M1097" t="s">
        <v>13588</v>
      </c>
      <c r="N1097">
        <v>270107006</v>
      </c>
      <c r="O1097" t="s">
        <v>13613</v>
      </c>
      <c r="P1097">
        <v>0</v>
      </c>
      <c r="Q1097">
        <v>895.69354838709705</v>
      </c>
      <c r="R1097">
        <v>0</v>
      </c>
    </row>
    <row r="1098" spans="1:18" x14ac:dyDescent="0.25">
      <c r="A1098">
        <v>9</v>
      </c>
      <c r="B1098">
        <v>9102</v>
      </c>
      <c r="C1098" t="s">
        <v>762</v>
      </c>
      <c r="D1098" t="s">
        <v>1580</v>
      </c>
      <c r="E1098">
        <v>7</v>
      </c>
      <c r="F1098" t="s">
        <v>13813</v>
      </c>
      <c r="G1098" s="88">
        <v>2</v>
      </c>
      <c r="H1098" s="88" t="s">
        <v>13770</v>
      </c>
      <c r="I1098">
        <v>3</v>
      </c>
      <c r="J1098" t="s">
        <v>13814</v>
      </c>
      <c r="K1098" t="s">
        <v>13771</v>
      </c>
      <c r="L1098">
        <v>270107</v>
      </c>
      <c r="M1098" t="s">
        <v>13588</v>
      </c>
      <c r="N1098">
        <v>270107005</v>
      </c>
      <c r="O1098" t="s">
        <v>13608</v>
      </c>
      <c r="P1098">
        <v>0</v>
      </c>
      <c r="Q1098">
        <v>1687.4902150537641</v>
      </c>
      <c r="R1098">
        <v>0</v>
      </c>
    </row>
    <row r="1099" spans="1:18" x14ac:dyDescent="0.25">
      <c r="A1099">
        <v>9</v>
      </c>
      <c r="B1099">
        <v>9102</v>
      </c>
      <c r="C1099" t="s">
        <v>762</v>
      </c>
      <c r="D1099" t="s">
        <v>1580</v>
      </c>
      <c r="E1099">
        <v>7</v>
      </c>
      <c r="F1099" t="s">
        <v>13813</v>
      </c>
      <c r="G1099" s="88">
        <v>2</v>
      </c>
      <c r="H1099" s="88" t="s">
        <v>13770</v>
      </c>
      <c r="I1099">
        <v>3</v>
      </c>
      <c r="J1099" t="s">
        <v>13814</v>
      </c>
      <c r="K1099" t="s">
        <v>13815</v>
      </c>
      <c r="L1099">
        <v>270107</v>
      </c>
      <c r="M1099" t="s">
        <v>13588</v>
      </c>
      <c r="N1099">
        <v>270107005</v>
      </c>
      <c r="O1099" t="s">
        <v>13608</v>
      </c>
      <c r="P1099">
        <v>0</v>
      </c>
      <c r="Q1099">
        <v>9517.9208744381885</v>
      </c>
      <c r="R1099">
        <v>0</v>
      </c>
    </row>
    <row r="1100" spans="1:18" x14ac:dyDescent="0.25">
      <c r="A1100">
        <v>9</v>
      </c>
      <c r="B1100">
        <v>9102</v>
      </c>
      <c r="C1100" t="s">
        <v>762</v>
      </c>
      <c r="D1100" t="s">
        <v>1580</v>
      </c>
      <c r="E1100">
        <v>7</v>
      </c>
      <c r="F1100" t="s">
        <v>13813</v>
      </c>
      <c r="G1100" s="88">
        <v>2</v>
      </c>
      <c r="H1100" s="88" t="s">
        <v>13770</v>
      </c>
      <c r="I1100">
        <v>3</v>
      </c>
      <c r="J1100" t="s">
        <v>13814</v>
      </c>
      <c r="K1100" t="s">
        <v>13816</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13800</v>
      </c>
      <c r="G1101" s="88">
        <v>1</v>
      </c>
      <c r="H1101" s="88" t="s">
        <v>8278</v>
      </c>
      <c r="I1101">
        <v>1</v>
      </c>
      <c r="J1101" t="s">
        <v>13801</v>
      </c>
      <c r="K1101" t="s">
        <v>13802</v>
      </c>
      <c r="L1101">
        <v>270107</v>
      </c>
      <c r="M1101" t="s">
        <v>13588</v>
      </c>
      <c r="N1101">
        <v>270107006</v>
      </c>
      <c r="O1101" t="s">
        <v>13613</v>
      </c>
      <c r="P1101">
        <v>0</v>
      </c>
      <c r="Q1101">
        <v>2271.0334249303069</v>
      </c>
      <c r="R1101">
        <v>0</v>
      </c>
    </row>
    <row r="1102" spans="1:18" x14ac:dyDescent="0.25">
      <c r="A1102">
        <v>9</v>
      </c>
      <c r="B1102">
        <v>9103</v>
      </c>
      <c r="C1102" t="s">
        <v>762</v>
      </c>
      <c r="D1102" t="s">
        <v>1583</v>
      </c>
      <c r="E1102">
        <v>2</v>
      </c>
      <c r="F1102" t="s">
        <v>13804</v>
      </c>
      <c r="G1102" s="88">
        <v>2</v>
      </c>
      <c r="H1102" s="88" t="s">
        <v>13770</v>
      </c>
      <c r="I1102">
        <v>1</v>
      </c>
      <c r="J1102" t="s">
        <v>13801</v>
      </c>
      <c r="K1102" t="s">
        <v>13805</v>
      </c>
      <c r="L1102">
        <v>270107</v>
      </c>
      <c r="M1102" t="s">
        <v>13588</v>
      </c>
      <c r="N1102">
        <v>270107006</v>
      </c>
      <c r="O1102" t="s">
        <v>13613</v>
      </c>
      <c r="P1102">
        <v>0</v>
      </c>
      <c r="Q1102">
        <v>2271.0334249303069</v>
      </c>
      <c r="R1102">
        <v>0</v>
      </c>
    </row>
    <row r="1103" spans="1:18" x14ac:dyDescent="0.25">
      <c r="A1103">
        <v>9</v>
      </c>
      <c r="B1103">
        <v>9103</v>
      </c>
      <c r="C1103" t="s">
        <v>762</v>
      </c>
      <c r="D1103" t="s">
        <v>1583</v>
      </c>
      <c r="E1103">
        <v>3</v>
      </c>
      <c r="F1103" t="s">
        <v>13807</v>
      </c>
      <c r="G1103" s="88">
        <v>1</v>
      </c>
      <c r="H1103" s="88" t="s">
        <v>8278</v>
      </c>
      <c r="I1103">
        <v>1</v>
      </c>
      <c r="J1103" t="s">
        <v>13801</v>
      </c>
      <c r="K1103" t="s">
        <v>13808</v>
      </c>
      <c r="L1103">
        <v>270107</v>
      </c>
      <c r="M1103" t="s">
        <v>13588</v>
      </c>
      <c r="N1103">
        <v>270107006</v>
      </c>
      <c r="O1103" t="s">
        <v>13613</v>
      </c>
      <c r="P1103">
        <v>0</v>
      </c>
      <c r="Q1103">
        <v>2271.0334249303069</v>
      </c>
      <c r="R1103">
        <v>0</v>
      </c>
    </row>
    <row r="1104" spans="1:18" x14ac:dyDescent="0.25">
      <c r="A1104">
        <v>9</v>
      </c>
      <c r="B1104">
        <v>9103</v>
      </c>
      <c r="C1104" t="s">
        <v>762</v>
      </c>
      <c r="D1104" t="s">
        <v>1583</v>
      </c>
      <c r="E1104">
        <v>4</v>
      </c>
      <c r="F1104" t="s">
        <v>13810</v>
      </c>
      <c r="G1104" s="88">
        <v>1</v>
      </c>
      <c r="H1104" s="88" t="s">
        <v>8278</v>
      </c>
      <c r="I1104">
        <v>1</v>
      </c>
      <c r="J1104" t="s">
        <v>13801</v>
      </c>
      <c r="K1104" t="s">
        <v>13811</v>
      </c>
      <c r="L1104">
        <v>270107</v>
      </c>
      <c r="M1104" t="s">
        <v>13588</v>
      </c>
      <c r="N1104">
        <v>270107006</v>
      </c>
      <c r="O1104" t="s">
        <v>13613</v>
      </c>
      <c r="P1104">
        <v>0</v>
      </c>
      <c r="Q1104">
        <v>2271.0334249303069</v>
      </c>
      <c r="R1104">
        <v>0</v>
      </c>
    </row>
    <row r="1105" spans="1:18" x14ac:dyDescent="0.25">
      <c r="A1105">
        <v>9</v>
      </c>
      <c r="B1105">
        <v>9103</v>
      </c>
      <c r="C1105" t="s">
        <v>762</v>
      </c>
      <c r="D1105" t="s">
        <v>1583</v>
      </c>
      <c r="E1105">
        <v>7</v>
      </c>
      <c r="F1105" t="s">
        <v>13813</v>
      </c>
      <c r="G1105" s="88">
        <v>2</v>
      </c>
      <c r="H1105" s="88" t="s">
        <v>13770</v>
      </c>
      <c r="I1105">
        <v>3</v>
      </c>
      <c r="J1105" t="s">
        <v>13814</v>
      </c>
      <c r="K1105" t="s">
        <v>13771</v>
      </c>
      <c r="L1105">
        <v>270107</v>
      </c>
      <c r="M1105" t="s">
        <v>13588</v>
      </c>
      <c r="N1105">
        <v>270107005</v>
      </c>
      <c r="O1105" t="s">
        <v>13608</v>
      </c>
      <c r="P1105">
        <v>0</v>
      </c>
      <c r="Q1105">
        <v>583.54320987654296</v>
      </c>
      <c r="R1105">
        <v>0</v>
      </c>
    </row>
    <row r="1106" spans="1:18" x14ac:dyDescent="0.25">
      <c r="A1106">
        <v>9</v>
      </c>
      <c r="B1106">
        <v>9103</v>
      </c>
      <c r="C1106" t="s">
        <v>762</v>
      </c>
      <c r="D1106" t="s">
        <v>1583</v>
      </c>
      <c r="E1106">
        <v>7</v>
      </c>
      <c r="F1106" t="s">
        <v>13813</v>
      </c>
      <c r="G1106" s="88">
        <v>2</v>
      </c>
      <c r="H1106" s="88" t="s">
        <v>13770</v>
      </c>
      <c r="I1106">
        <v>3</v>
      </c>
      <c r="J1106" t="s">
        <v>13814</v>
      </c>
      <c r="K1106" t="s">
        <v>13815</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13800</v>
      </c>
      <c r="G1107" s="88">
        <v>1</v>
      </c>
      <c r="H1107" s="88" t="s">
        <v>8278</v>
      </c>
      <c r="I1107">
        <v>1</v>
      </c>
      <c r="J1107" t="s">
        <v>13801</v>
      </c>
      <c r="K1107" t="s">
        <v>13802</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13800</v>
      </c>
      <c r="G1108" s="88">
        <v>1</v>
      </c>
      <c r="H1108" s="88" t="s">
        <v>8278</v>
      </c>
      <c r="I1108">
        <v>1</v>
      </c>
      <c r="J1108" t="s">
        <v>13801</v>
      </c>
      <c r="K1108" t="s">
        <v>13803</v>
      </c>
      <c r="L1108">
        <v>270107</v>
      </c>
      <c r="M1108" t="s">
        <v>13588</v>
      </c>
      <c r="N1108">
        <v>270107006</v>
      </c>
      <c r="O1108" t="s">
        <v>13613</v>
      </c>
      <c r="P1108">
        <v>0</v>
      </c>
      <c r="Q1108">
        <v>895.69354838709705</v>
      </c>
      <c r="R1108">
        <v>0</v>
      </c>
    </row>
    <row r="1109" spans="1:18" x14ac:dyDescent="0.25">
      <c r="A1109">
        <v>9</v>
      </c>
      <c r="B1109">
        <v>9105</v>
      </c>
      <c r="C1109" t="s">
        <v>762</v>
      </c>
      <c r="D1109" t="s">
        <v>1589</v>
      </c>
      <c r="E1109">
        <v>2</v>
      </c>
      <c r="F1109" t="s">
        <v>13804</v>
      </c>
      <c r="G1109" s="88">
        <v>2</v>
      </c>
      <c r="H1109" s="88" t="s">
        <v>13770</v>
      </c>
      <c r="I1109">
        <v>1</v>
      </c>
      <c r="J1109" t="s">
        <v>13801</v>
      </c>
      <c r="K1109" t="s">
        <v>13805</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2</v>
      </c>
      <c r="F1110" t="s">
        <v>13804</v>
      </c>
      <c r="G1110" s="88">
        <v>2</v>
      </c>
      <c r="H1110" s="88" t="s">
        <v>13770</v>
      </c>
      <c r="I1110">
        <v>1</v>
      </c>
      <c r="J1110" t="s">
        <v>13801</v>
      </c>
      <c r="K1110" t="s">
        <v>13806</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3</v>
      </c>
      <c r="F1111" t="s">
        <v>13807</v>
      </c>
      <c r="G1111" s="88">
        <v>1</v>
      </c>
      <c r="H1111" s="88" t="s">
        <v>8278</v>
      </c>
      <c r="I1111">
        <v>1</v>
      </c>
      <c r="J1111" t="s">
        <v>13801</v>
      </c>
      <c r="K1111" t="s">
        <v>13808</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4</v>
      </c>
      <c r="F1112" t="s">
        <v>13810</v>
      </c>
      <c r="G1112" s="88">
        <v>1</v>
      </c>
      <c r="H1112" s="88" t="s">
        <v>8278</v>
      </c>
      <c r="I1112">
        <v>1</v>
      </c>
      <c r="J1112" t="s">
        <v>13801</v>
      </c>
      <c r="K1112" t="s">
        <v>13811</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4</v>
      </c>
      <c r="F1113" t="s">
        <v>13810</v>
      </c>
      <c r="G1113" s="88">
        <v>1</v>
      </c>
      <c r="H1113" s="88" t="s">
        <v>8278</v>
      </c>
      <c r="I1113">
        <v>1</v>
      </c>
      <c r="J1113" t="s">
        <v>13801</v>
      </c>
      <c r="K1113" t="s">
        <v>13812</v>
      </c>
      <c r="L1113">
        <v>270107</v>
      </c>
      <c r="M1113" t="s">
        <v>13588</v>
      </c>
      <c r="N1113">
        <v>270107006</v>
      </c>
      <c r="O1113" t="s">
        <v>13613</v>
      </c>
      <c r="P1113">
        <v>0</v>
      </c>
      <c r="Q1113">
        <v>895.69354838709705</v>
      </c>
      <c r="R1113">
        <v>0</v>
      </c>
    </row>
    <row r="1114" spans="1:18" x14ac:dyDescent="0.25">
      <c r="A1114">
        <v>9</v>
      </c>
      <c r="B1114">
        <v>9105</v>
      </c>
      <c r="C1114" t="s">
        <v>762</v>
      </c>
      <c r="D1114" t="s">
        <v>1589</v>
      </c>
      <c r="E1114">
        <v>7</v>
      </c>
      <c r="F1114" t="s">
        <v>13813</v>
      </c>
      <c r="G1114" s="88">
        <v>2</v>
      </c>
      <c r="H1114" s="88" t="s">
        <v>13770</v>
      </c>
      <c r="I1114">
        <v>3</v>
      </c>
      <c r="J1114" t="s">
        <v>13814</v>
      </c>
      <c r="K1114" t="s">
        <v>13771</v>
      </c>
      <c r="L1114">
        <v>270107</v>
      </c>
      <c r="M1114" t="s">
        <v>13588</v>
      </c>
      <c r="N1114">
        <v>270107005</v>
      </c>
      <c r="O1114" t="s">
        <v>13608</v>
      </c>
      <c r="P1114">
        <v>0</v>
      </c>
      <c r="Q1114">
        <v>2092.8354531490022</v>
      </c>
      <c r="R1114">
        <v>0</v>
      </c>
    </row>
    <row r="1115" spans="1:18" x14ac:dyDescent="0.25">
      <c r="A1115">
        <v>9</v>
      </c>
      <c r="B1115">
        <v>9105</v>
      </c>
      <c r="C1115" t="s">
        <v>762</v>
      </c>
      <c r="D1115" t="s">
        <v>1589</v>
      </c>
      <c r="E1115">
        <v>7</v>
      </c>
      <c r="F1115" t="s">
        <v>13813</v>
      </c>
      <c r="G1115" s="88">
        <v>2</v>
      </c>
      <c r="H1115" s="88" t="s">
        <v>13770</v>
      </c>
      <c r="I1115">
        <v>3</v>
      </c>
      <c r="J1115" t="s">
        <v>13814</v>
      </c>
      <c r="K1115" t="s">
        <v>13815</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7</v>
      </c>
      <c r="F1116" t="s">
        <v>13813</v>
      </c>
      <c r="G1116" s="88">
        <v>2</v>
      </c>
      <c r="H1116" s="88" t="s">
        <v>13770</v>
      </c>
      <c r="I1116">
        <v>3</v>
      </c>
      <c r="J1116" t="s">
        <v>13814</v>
      </c>
      <c r="K1116" t="s">
        <v>13816</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13800</v>
      </c>
      <c r="G1117" s="88">
        <v>1</v>
      </c>
      <c r="H1117" s="88" t="s">
        <v>8278</v>
      </c>
      <c r="I1117">
        <v>1</v>
      </c>
      <c r="J1117" t="s">
        <v>13801</v>
      </c>
      <c r="K1117" t="s">
        <v>13802</v>
      </c>
      <c r="L1117">
        <v>270107</v>
      </c>
      <c r="M1117" t="s">
        <v>13588</v>
      </c>
      <c r="N1117">
        <v>270107006</v>
      </c>
      <c r="O1117" t="s">
        <v>13613</v>
      </c>
      <c r="P1117">
        <v>0</v>
      </c>
      <c r="Q1117">
        <v>0</v>
      </c>
      <c r="R1117">
        <v>9267.7251631216204</v>
      </c>
    </row>
    <row r="1118" spans="1:18" x14ac:dyDescent="0.25">
      <c r="A1118">
        <v>9</v>
      </c>
      <c r="B1118">
        <v>9107</v>
      </c>
      <c r="C1118" t="s">
        <v>762</v>
      </c>
      <c r="D1118" t="s">
        <v>1595</v>
      </c>
      <c r="E1118">
        <v>2</v>
      </c>
      <c r="F1118" t="s">
        <v>13804</v>
      </c>
      <c r="G1118" s="88">
        <v>2</v>
      </c>
      <c r="H1118" s="88" t="s">
        <v>13770</v>
      </c>
      <c r="I1118">
        <v>1</v>
      </c>
      <c r="J1118" t="s">
        <v>13801</v>
      </c>
      <c r="K1118" t="s">
        <v>13805</v>
      </c>
      <c r="L1118">
        <v>270107</v>
      </c>
      <c r="M1118" t="s">
        <v>13588</v>
      </c>
      <c r="N1118">
        <v>270107006</v>
      </c>
      <c r="O1118" t="s">
        <v>13613</v>
      </c>
      <c r="P1118">
        <v>0</v>
      </c>
      <c r="Q1118">
        <v>0</v>
      </c>
      <c r="R1118">
        <v>8647.8550332514897</v>
      </c>
    </row>
    <row r="1119" spans="1:18" x14ac:dyDescent="0.25">
      <c r="A1119">
        <v>9</v>
      </c>
      <c r="B1119">
        <v>9107</v>
      </c>
      <c r="C1119" t="s">
        <v>762</v>
      </c>
      <c r="D1119" t="s">
        <v>1595</v>
      </c>
      <c r="E1119">
        <v>2</v>
      </c>
      <c r="F1119" t="s">
        <v>13804</v>
      </c>
      <c r="G1119" s="88">
        <v>2</v>
      </c>
      <c r="H1119" s="88" t="s">
        <v>13770</v>
      </c>
      <c r="I1119">
        <v>1</v>
      </c>
      <c r="J1119" t="s">
        <v>13801</v>
      </c>
      <c r="K1119" t="s">
        <v>13806</v>
      </c>
      <c r="L1119">
        <v>270107</v>
      </c>
      <c r="M1119" t="s">
        <v>13588</v>
      </c>
      <c r="N1119">
        <v>270107006</v>
      </c>
      <c r="O1119" t="s">
        <v>13613</v>
      </c>
      <c r="P1119">
        <v>0</v>
      </c>
      <c r="Q1119">
        <v>0</v>
      </c>
      <c r="R1119">
        <v>619.87012987012986</v>
      </c>
    </row>
    <row r="1120" spans="1:18" x14ac:dyDescent="0.25">
      <c r="A1120">
        <v>9</v>
      </c>
      <c r="B1120">
        <v>9107</v>
      </c>
      <c r="C1120" t="s">
        <v>762</v>
      </c>
      <c r="D1120" t="s">
        <v>1595</v>
      </c>
      <c r="E1120">
        <v>3</v>
      </c>
      <c r="F1120" t="s">
        <v>13807</v>
      </c>
      <c r="G1120" s="88">
        <v>1</v>
      </c>
      <c r="H1120" s="88" t="s">
        <v>8278</v>
      </c>
      <c r="I1120">
        <v>1</v>
      </c>
      <c r="J1120" t="s">
        <v>13801</v>
      </c>
      <c r="K1120" t="s">
        <v>13808</v>
      </c>
      <c r="L1120">
        <v>270107</v>
      </c>
      <c r="M1120" t="s">
        <v>13588</v>
      </c>
      <c r="N1120">
        <v>270107006</v>
      </c>
      <c r="O1120" t="s">
        <v>13613</v>
      </c>
      <c r="P1120">
        <v>0</v>
      </c>
      <c r="Q1120">
        <v>0</v>
      </c>
      <c r="R1120">
        <v>9267.7251631216204</v>
      </c>
    </row>
    <row r="1121" spans="1:18" x14ac:dyDescent="0.25">
      <c r="A1121">
        <v>9</v>
      </c>
      <c r="B1121">
        <v>9107</v>
      </c>
      <c r="C1121" t="s">
        <v>762</v>
      </c>
      <c r="D1121" t="s">
        <v>1595</v>
      </c>
      <c r="E1121">
        <v>4</v>
      </c>
      <c r="F1121" t="s">
        <v>13810</v>
      </c>
      <c r="G1121" s="88">
        <v>1</v>
      </c>
      <c r="H1121" s="88" t="s">
        <v>8278</v>
      </c>
      <c r="I1121">
        <v>1</v>
      </c>
      <c r="J1121" t="s">
        <v>13801</v>
      </c>
      <c r="K1121" t="s">
        <v>13811</v>
      </c>
      <c r="L1121">
        <v>270107</v>
      </c>
      <c r="M1121" t="s">
        <v>13588</v>
      </c>
      <c r="N1121">
        <v>270107006</v>
      </c>
      <c r="O1121" t="s">
        <v>13613</v>
      </c>
      <c r="P1121">
        <v>0</v>
      </c>
      <c r="Q1121">
        <v>0</v>
      </c>
      <c r="R1121">
        <v>9267.7251631216204</v>
      </c>
    </row>
    <row r="1122" spans="1:18" x14ac:dyDescent="0.25">
      <c r="A1122">
        <v>9</v>
      </c>
      <c r="B1122">
        <v>9107</v>
      </c>
      <c r="C1122" t="s">
        <v>762</v>
      </c>
      <c r="D1122" t="s">
        <v>1595</v>
      </c>
      <c r="E1122">
        <v>7</v>
      </c>
      <c r="F1122" t="s">
        <v>13813</v>
      </c>
      <c r="G1122" s="88">
        <v>2</v>
      </c>
      <c r="H1122" s="88" t="s">
        <v>13770</v>
      </c>
      <c r="I1122">
        <v>3</v>
      </c>
      <c r="J1122" t="s">
        <v>13814</v>
      </c>
      <c r="K1122" t="s">
        <v>13815</v>
      </c>
      <c r="L1122">
        <v>270107</v>
      </c>
      <c r="M1122" t="s">
        <v>13588</v>
      </c>
      <c r="N1122">
        <v>270107005</v>
      </c>
      <c r="O1122" t="s">
        <v>13608</v>
      </c>
      <c r="P1122">
        <v>0</v>
      </c>
      <c r="Q1122">
        <v>0</v>
      </c>
      <c r="R1122">
        <v>8302.4375575233353</v>
      </c>
    </row>
    <row r="1123" spans="1:18" x14ac:dyDescent="0.25">
      <c r="A1123">
        <v>9</v>
      </c>
      <c r="B1123">
        <v>9107</v>
      </c>
      <c r="C1123" t="s">
        <v>762</v>
      </c>
      <c r="D1123" t="s">
        <v>1595</v>
      </c>
      <c r="E1123">
        <v>7</v>
      </c>
      <c r="F1123" t="s">
        <v>13813</v>
      </c>
      <c r="G1123" s="88">
        <v>2</v>
      </c>
      <c r="H1123" s="88" t="s">
        <v>13770</v>
      </c>
      <c r="I1123">
        <v>3</v>
      </c>
      <c r="J1123" t="s">
        <v>13814</v>
      </c>
      <c r="K1123" t="s">
        <v>13816</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13800</v>
      </c>
      <c r="G1124" s="88">
        <v>1</v>
      </c>
      <c r="H1124" s="88" t="s">
        <v>8278</v>
      </c>
      <c r="I1124">
        <v>1</v>
      </c>
      <c r="J1124" t="s">
        <v>13801</v>
      </c>
      <c r="K1124" t="s">
        <v>13802</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13800</v>
      </c>
      <c r="G1125" s="88">
        <v>1</v>
      </c>
      <c r="H1125" s="88" t="s">
        <v>8278</v>
      </c>
      <c r="I1125">
        <v>1</v>
      </c>
      <c r="J1125" t="s">
        <v>13801</v>
      </c>
      <c r="K1125" t="s">
        <v>13803</v>
      </c>
      <c r="L1125">
        <v>270107</v>
      </c>
      <c r="M1125" t="s">
        <v>13588</v>
      </c>
      <c r="N1125">
        <v>270107006</v>
      </c>
      <c r="O1125" t="s">
        <v>13613</v>
      </c>
      <c r="P1125">
        <v>0</v>
      </c>
      <c r="Q1125">
        <v>583.54320987654296</v>
      </c>
      <c r="R1125">
        <v>0</v>
      </c>
    </row>
    <row r="1126" spans="1:18" x14ac:dyDescent="0.25">
      <c r="A1126">
        <v>9</v>
      </c>
      <c r="B1126">
        <v>9108</v>
      </c>
      <c r="C1126" t="s">
        <v>762</v>
      </c>
      <c r="D1126" t="s">
        <v>1598</v>
      </c>
      <c r="E1126">
        <v>2</v>
      </c>
      <c r="F1126" t="s">
        <v>13804</v>
      </c>
      <c r="G1126" s="88">
        <v>2</v>
      </c>
      <c r="H1126" s="88" t="s">
        <v>13770</v>
      </c>
      <c r="I1126">
        <v>1</v>
      </c>
      <c r="J1126" t="s">
        <v>13801</v>
      </c>
      <c r="K1126" t="s">
        <v>13805</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2</v>
      </c>
      <c r="F1127" t="s">
        <v>13804</v>
      </c>
      <c r="G1127" s="88">
        <v>2</v>
      </c>
      <c r="H1127" s="88" t="s">
        <v>13770</v>
      </c>
      <c r="I1127">
        <v>1</v>
      </c>
      <c r="J1127" t="s">
        <v>13801</v>
      </c>
      <c r="K1127" t="s">
        <v>13806</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3</v>
      </c>
      <c r="F1128" t="s">
        <v>13807</v>
      </c>
      <c r="G1128" s="88">
        <v>1</v>
      </c>
      <c r="H1128" s="88" t="s">
        <v>8278</v>
      </c>
      <c r="I1128">
        <v>1</v>
      </c>
      <c r="J1128" t="s">
        <v>13801</v>
      </c>
      <c r="K1128" t="s">
        <v>13808</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3</v>
      </c>
      <c r="F1129" t="s">
        <v>13807</v>
      </c>
      <c r="G1129" s="88">
        <v>1</v>
      </c>
      <c r="H1129" s="88" t="s">
        <v>8278</v>
      </c>
      <c r="I1129">
        <v>1</v>
      </c>
      <c r="J1129" t="s">
        <v>13801</v>
      </c>
      <c r="K1129" t="s">
        <v>13809</v>
      </c>
      <c r="L1129">
        <v>270107</v>
      </c>
      <c r="M1129" t="s">
        <v>13588</v>
      </c>
      <c r="N1129">
        <v>270107006</v>
      </c>
      <c r="O1129" t="s">
        <v>13613</v>
      </c>
      <c r="P1129">
        <v>0</v>
      </c>
      <c r="Q1129">
        <v>583.54320987654296</v>
      </c>
      <c r="R1129">
        <v>0</v>
      </c>
    </row>
    <row r="1130" spans="1:18" x14ac:dyDescent="0.25">
      <c r="A1130">
        <v>9</v>
      </c>
      <c r="B1130">
        <v>9108</v>
      </c>
      <c r="C1130" t="s">
        <v>762</v>
      </c>
      <c r="D1130" t="s">
        <v>1598</v>
      </c>
      <c r="E1130">
        <v>4</v>
      </c>
      <c r="F1130" t="s">
        <v>13810</v>
      </c>
      <c r="G1130" s="88">
        <v>1</v>
      </c>
      <c r="H1130" s="88" t="s">
        <v>8278</v>
      </c>
      <c r="I1130">
        <v>1</v>
      </c>
      <c r="J1130" t="s">
        <v>13801</v>
      </c>
      <c r="K1130" t="s">
        <v>13811</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4</v>
      </c>
      <c r="F1131" t="s">
        <v>13810</v>
      </c>
      <c r="G1131" s="88">
        <v>1</v>
      </c>
      <c r="H1131" s="88" t="s">
        <v>8278</v>
      </c>
      <c r="I1131">
        <v>1</v>
      </c>
      <c r="J1131" t="s">
        <v>13801</v>
      </c>
      <c r="K1131" t="s">
        <v>13812</v>
      </c>
      <c r="L1131">
        <v>270107</v>
      </c>
      <c r="M1131" t="s">
        <v>13588</v>
      </c>
      <c r="N1131">
        <v>270107006</v>
      </c>
      <c r="O1131" t="s">
        <v>13613</v>
      </c>
      <c r="P1131">
        <v>0</v>
      </c>
      <c r="Q1131">
        <v>583.54320987654296</v>
      </c>
      <c r="R1131">
        <v>0</v>
      </c>
    </row>
    <row r="1132" spans="1:18" x14ac:dyDescent="0.25">
      <c r="A1132">
        <v>9</v>
      </c>
      <c r="B1132">
        <v>9108</v>
      </c>
      <c r="C1132" t="s">
        <v>762</v>
      </c>
      <c r="D1132" t="s">
        <v>1598</v>
      </c>
      <c r="E1132">
        <v>7</v>
      </c>
      <c r="F1132" t="s">
        <v>13813</v>
      </c>
      <c r="G1132" s="88">
        <v>2</v>
      </c>
      <c r="H1132" s="88" t="s">
        <v>13770</v>
      </c>
      <c r="I1132">
        <v>3</v>
      </c>
      <c r="J1132" t="s">
        <v>13814</v>
      </c>
      <c r="K1132" t="s">
        <v>13771</v>
      </c>
      <c r="L1132">
        <v>270107</v>
      </c>
      <c r="M1132" t="s">
        <v>13588</v>
      </c>
      <c r="N1132">
        <v>270107005</v>
      </c>
      <c r="O1132" t="s">
        <v>13608</v>
      </c>
      <c r="P1132">
        <v>0</v>
      </c>
      <c r="Q1132">
        <v>3676.4287864823359</v>
      </c>
      <c r="R1132">
        <v>0</v>
      </c>
    </row>
    <row r="1133" spans="1:18" x14ac:dyDescent="0.25">
      <c r="A1133">
        <v>9</v>
      </c>
      <c r="B1133">
        <v>9108</v>
      </c>
      <c r="C1133" t="s">
        <v>762</v>
      </c>
      <c r="D1133" t="s">
        <v>1598</v>
      </c>
      <c r="E1133">
        <v>7</v>
      </c>
      <c r="F1133" t="s">
        <v>13813</v>
      </c>
      <c r="G1133" s="88">
        <v>2</v>
      </c>
      <c r="H1133" s="88" t="s">
        <v>13770</v>
      </c>
      <c r="I1133">
        <v>3</v>
      </c>
      <c r="J1133" t="s">
        <v>13814</v>
      </c>
      <c r="K1133" t="s">
        <v>13815</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7</v>
      </c>
      <c r="F1134" t="s">
        <v>13813</v>
      </c>
      <c r="G1134" s="88">
        <v>2</v>
      </c>
      <c r="H1134" s="88" t="s">
        <v>13770</v>
      </c>
      <c r="I1134">
        <v>3</v>
      </c>
      <c r="J1134" t="s">
        <v>13814</v>
      </c>
      <c r="K1134" t="s">
        <v>13816</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13800</v>
      </c>
      <c r="G1135" s="88">
        <v>1</v>
      </c>
      <c r="H1135" s="88" t="s">
        <v>8278</v>
      </c>
      <c r="I1135">
        <v>1</v>
      </c>
      <c r="J1135" t="s">
        <v>13801</v>
      </c>
      <c r="K1135" t="s">
        <v>13802</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2</v>
      </c>
      <c r="F1136" t="s">
        <v>13804</v>
      </c>
      <c r="G1136" s="88">
        <v>2</v>
      </c>
      <c r="H1136" s="88" t="s">
        <v>13770</v>
      </c>
      <c r="I1136">
        <v>1</v>
      </c>
      <c r="J1136" t="s">
        <v>13801</v>
      </c>
      <c r="K1136" t="s">
        <v>13805</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2</v>
      </c>
      <c r="F1137" t="s">
        <v>13804</v>
      </c>
      <c r="G1137" s="88">
        <v>2</v>
      </c>
      <c r="H1137" s="88" t="s">
        <v>13770</v>
      </c>
      <c r="I1137">
        <v>1</v>
      </c>
      <c r="J1137" t="s">
        <v>13801</v>
      </c>
      <c r="K1137" t="s">
        <v>13806</v>
      </c>
      <c r="L1137">
        <v>270107</v>
      </c>
      <c r="M1137" t="s">
        <v>13588</v>
      </c>
      <c r="N1137">
        <v>270107006</v>
      </c>
      <c r="O1137" t="s">
        <v>13613</v>
      </c>
      <c r="P1137">
        <v>0</v>
      </c>
      <c r="Q1137">
        <v>0</v>
      </c>
      <c r="R1137">
        <v>2108.5505166638281</v>
      </c>
    </row>
    <row r="1138" spans="1:18" x14ac:dyDescent="0.25">
      <c r="A1138">
        <v>9</v>
      </c>
      <c r="B1138">
        <v>9109</v>
      </c>
      <c r="C1138" t="s">
        <v>762</v>
      </c>
      <c r="D1138" t="s">
        <v>1601</v>
      </c>
      <c r="E1138">
        <v>3</v>
      </c>
      <c r="F1138" t="s">
        <v>13807</v>
      </c>
      <c r="G1138" s="88">
        <v>1</v>
      </c>
      <c r="H1138" s="88" t="s">
        <v>8278</v>
      </c>
      <c r="I1138">
        <v>1</v>
      </c>
      <c r="J1138" t="s">
        <v>13801</v>
      </c>
      <c r="K1138" t="s">
        <v>13808</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4</v>
      </c>
      <c r="F1139" t="s">
        <v>13810</v>
      </c>
      <c r="G1139" s="88">
        <v>1</v>
      </c>
      <c r="H1139" s="88" t="s">
        <v>8278</v>
      </c>
      <c r="I1139">
        <v>1</v>
      </c>
      <c r="J1139" t="s">
        <v>13801</v>
      </c>
      <c r="K1139" t="s">
        <v>13811</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7</v>
      </c>
      <c r="F1140" t="s">
        <v>13813</v>
      </c>
      <c r="G1140" s="88">
        <v>2</v>
      </c>
      <c r="H1140" s="88" t="s">
        <v>13770</v>
      </c>
      <c r="I1140">
        <v>3</v>
      </c>
      <c r="J1140" t="s">
        <v>13814</v>
      </c>
      <c r="K1140" t="s">
        <v>13771</v>
      </c>
      <c r="L1140">
        <v>270107</v>
      </c>
      <c r="M1140" t="s">
        <v>13588</v>
      </c>
      <c r="N1140">
        <v>270107005</v>
      </c>
      <c r="O1140" t="s">
        <v>13608</v>
      </c>
      <c r="P1140">
        <v>0</v>
      </c>
      <c r="Q1140">
        <v>791.79666666666708</v>
      </c>
      <c r="R1140">
        <v>0</v>
      </c>
    </row>
    <row r="1141" spans="1:18" x14ac:dyDescent="0.25">
      <c r="A1141">
        <v>9</v>
      </c>
      <c r="B1141">
        <v>9109</v>
      </c>
      <c r="C1141" t="s">
        <v>762</v>
      </c>
      <c r="D1141" t="s">
        <v>1601</v>
      </c>
      <c r="E1141">
        <v>7</v>
      </c>
      <c r="F1141" t="s">
        <v>13813</v>
      </c>
      <c r="G1141" s="88">
        <v>2</v>
      </c>
      <c r="H1141" s="88" t="s">
        <v>13770</v>
      </c>
      <c r="I1141">
        <v>3</v>
      </c>
      <c r="J1141" t="s">
        <v>13814</v>
      </c>
      <c r="K1141" t="s">
        <v>13815</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7</v>
      </c>
      <c r="F1142" t="s">
        <v>13813</v>
      </c>
      <c r="G1142" s="88">
        <v>2</v>
      </c>
      <c r="H1142" s="88" t="s">
        <v>13770</v>
      </c>
      <c r="I1142">
        <v>3</v>
      </c>
      <c r="J1142" t="s">
        <v>13814</v>
      </c>
      <c r="K1142" t="s">
        <v>13816</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13800</v>
      </c>
      <c r="G1143" s="88">
        <v>1</v>
      </c>
      <c r="H1143" s="88" t="s">
        <v>8278</v>
      </c>
      <c r="I1143">
        <v>1</v>
      </c>
      <c r="J1143" t="s">
        <v>13801</v>
      </c>
      <c r="K1143" t="s">
        <v>13802</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13800</v>
      </c>
      <c r="G1144" s="88">
        <v>1</v>
      </c>
      <c r="H1144" s="88" t="s">
        <v>8278</v>
      </c>
      <c r="I1144">
        <v>1</v>
      </c>
      <c r="J1144" t="s">
        <v>13801</v>
      </c>
      <c r="K1144" t="s">
        <v>13803</v>
      </c>
      <c r="L1144">
        <v>270107</v>
      </c>
      <c r="M1144" t="s">
        <v>13588</v>
      </c>
      <c r="N1144">
        <v>270107006</v>
      </c>
      <c r="O1144" t="s">
        <v>13613</v>
      </c>
      <c r="P1144">
        <v>1286</v>
      </c>
      <c r="Q1144">
        <v>0</v>
      </c>
      <c r="R1144">
        <v>0</v>
      </c>
    </row>
    <row r="1145" spans="1:18" x14ac:dyDescent="0.25">
      <c r="A1145">
        <v>9</v>
      </c>
      <c r="B1145">
        <v>9111</v>
      </c>
      <c r="C1145" t="s">
        <v>762</v>
      </c>
      <c r="D1145" t="s">
        <v>1607</v>
      </c>
      <c r="E1145">
        <v>2</v>
      </c>
      <c r="F1145" t="s">
        <v>13804</v>
      </c>
      <c r="G1145" s="88">
        <v>2</v>
      </c>
      <c r="H1145" s="88" t="s">
        <v>13770</v>
      </c>
      <c r="I1145">
        <v>1</v>
      </c>
      <c r="J1145" t="s">
        <v>13801</v>
      </c>
      <c r="K1145" t="s">
        <v>13805</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2</v>
      </c>
      <c r="F1146" t="s">
        <v>13804</v>
      </c>
      <c r="G1146" s="88">
        <v>2</v>
      </c>
      <c r="H1146" s="88" t="s">
        <v>13770</v>
      </c>
      <c r="I1146">
        <v>1</v>
      </c>
      <c r="J1146" t="s">
        <v>13801</v>
      </c>
      <c r="K1146" t="s">
        <v>13806</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3</v>
      </c>
      <c r="F1147" t="s">
        <v>13807</v>
      </c>
      <c r="G1147" s="88">
        <v>1</v>
      </c>
      <c r="H1147" s="88" t="s">
        <v>8278</v>
      </c>
      <c r="I1147">
        <v>1</v>
      </c>
      <c r="J1147" t="s">
        <v>13801</v>
      </c>
      <c r="K1147" t="s">
        <v>13808</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3</v>
      </c>
      <c r="F1148" t="s">
        <v>13807</v>
      </c>
      <c r="G1148" s="88">
        <v>1</v>
      </c>
      <c r="H1148" s="88" t="s">
        <v>8278</v>
      </c>
      <c r="I1148">
        <v>1</v>
      </c>
      <c r="J1148" t="s">
        <v>13801</v>
      </c>
      <c r="K1148" t="s">
        <v>13809</v>
      </c>
      <c r="L1148">
        <v>270107</v>
      </c>
      <c r="M1148" t="s">
        <v>13588</v>
      </c>
      <c r="N1148">
        <v>270107006</v>
      </c>
      <c r="O1148" t="s">
        <v>13613</v>
      </c>
      <c r="P1148">
        <v>589</v>
      </c>
      <c r="Q1148">
        <v>0</v>
      </c>
      <c r="R1148">
        <v>0</v>
      </c>
    </row>
    <row r="1149" spans="1:18" x14ac:dyDescent="0.25">
      <c r="A1149">
        <v>9</v>
      </c>
      <c r="B1149">
        <v>9111</v>
      </c>
      <c r="C1149" t="s">
        <v>762</v>
      </c>
      <c r="D1149" t="s">
        <v>1607</v>
      </c>
      <c r="E1149">
        <v>4</v>
      </c>
      <c r="F1149" t="s">
        <v>13810</v>
      </c>
      <c r="G1149" s="88">
        <v>1</v>
      </c>
      <c r="H1149" s="88" t="s">
        <v>8278</v>
      </c>
      <c r="I1149">
        <v>1</v>
      </c>
      <c r="J1149" t="s">
        <v>13801</v>
      </c>
      <c r="K1149" t="s">
        <v>13811</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4</v>
      </c>
      <c r="F1150" t="s">
        <v>13810</v>
      </c>
      <c r="G1150" s="88">
        <v>1</v>
      </c>
      <c r="H1150" s="88" t="s">
        <v>8278</v>
      </c>
      <c r="I1150">
        <v>1</v>
      </c>
      <c r="J1150" t="s">
        <v>13801</v>
      </c>
      <c r="K1150" t="s">
        <v>13812</v>
      </c>
      <c r="L1150">
        <v>270107</v>
      </c>
      <c r="M1150" t="s">
        <v>13588</v>
      </c>
      <c r="N1150">
        <v>270107006</v>
      </c>
      <c r="O1150" t="s">
        <v>13613</v>
      </c>
      <c r="P1150">
        <v>1286</v>
      </c>
      <c r="Q1150">
        <v>0</v>
      </c>
      <c r="R1150">
        <v>0</v>
      </c>
    </row>
    <row r="1151" spans="1:18" x14ac:dyDescent="0.25">
      <c r="A1151">
        <v>9</v>
      </c>
      <c r="B1151">
        <v>9111</v>
      </c>
      <c r="C1151" t="s">
        <v>762</v>
      </c>
      <c r="D1151" t="s">
        <v>1607</v>
      </c>
      <c r="E1151">
        <v>7</v>
      </c>
      <c r="F1151" t="s">
        <v>13813</v>
      </c>
      <c r="G1151" s="88">
        <v>2</v>
      </c>
      <c r="H1151" s="88" t="s">
        <v>13770</v>
      </c>
      <c r="I1151">
        <v>3</v>
      </c>
      <c r="J1151" t="s">
        <v>13814</v>
      </c>
      <c r="K1151" t="s">
        <v>13771</v>
      </c>
      <c r="L1151">
        <v>270107</v>
      </c>
      <c r="M1151" t="s">
        <v>13588</v>
      </c>
      <c r="N1151">
        <v>270107005</v>
      </c>
      <c r="O1151" t="s">
        <v>13608</v>
      </c>
      <c r="P1151">
        <v>619</v>
      </c>
      <c r="Q1151">
        <v>0</v>
      </c>
      <c r="R1151">
        <v>0</v>
      </c>
    </row>
    <row r="1152" spans="1:18" x14ac:dyDescent="0.25">
      <c r="A1152">
        <v>9</v>
      </c>
      <c r="B1152">
        <v>9111</v>
      </c>
      <c r="C1152" t="s">
        <v>762</v>
      </c>
      <c r="D1152" t="s">
        <v>1607</v>
      </c>
      <c r="E1152">
        <v>7</v>
      </c>
      <c r="F1152" t="s">
        <v>13813</v>
      </c>
      <c r="G1152" s="88">
        <v>2</v>
      </c>
      <c r="H1152" s="88" t="s">
        <v>13770</v>
      </c>
      <c r="I1152">
        <v>3</v>
      </c>
      <c r="J1152" t="s">
        <v>13814</v>
      </c>
      <c r="K1152" t="s">
        <v>13815</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7</v>
      </c>
      <c r="F1153" t="s">
        <v>13813</v>
      </c>
      <c r="G1153" s="88">
        <v>2</v>
      </c>
      <c r="H1153" s="88" t="s">
        <v>13770</v>
      </c>
      <c r="I1153">
        <v>3</v>
      </c>
      <c r="J1153" t="s">
        <v>13814</v>
      </c>
      <c r="K1153" t="s">
        <v>13816</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13800</v>
      </c>
      <c r="G1154" s="88">
        <v>1</v>
      </c>
      <c r="H1154" s="88" t="s">
        <v>8278</v>
      </c>
      <c r="I1154">
        <v>1</v>
      </c>
      <c r="J1154" t="s">
        <v>13801</v>
      </c>
      <c r="K1154" t="s">
        <v>13802</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13800</v>
      </c>
      <c r="G1155" s="88">
        <v>1</v>
      </c>
      <c r="H1155" s="88" t="s">
        <v>8278</v>
      </c>
      <c r="I1155">
        <v>1</v>
      </c>
      <c r="J1155" t="s">
        <v>13801</v>
      </c>
      <c r="K1155" t="s">
        <v>13803</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2</v>
      </c>
      <c r="F1156" t="s">
        <v>13804</v>
      </c>
      <c r="G1156" s="88">
        <v>2</v>
      </c>
      <c r="H1156" s="88" t="s">
        <v>13770</v>
      </c>
      <c r="I1156">
        <v>1</v>
      </c>
      <c r="J1156" t="s">
        <v>13801</v>
      </c>
      <c r="K1156" t="s">
        <v>13771</v>
      </c>
      <c r="L1156">
        <v>270107</v>
      </c>
      <c r="M1156" t="s">
        <v>13588</v>
      </c>
      <c r="N1156">
        <v>270107006</v>
      </c>
      <c r="O1156" t="s">
        <v>13613</v>
      </c>
      <c r="P1156">
        <v>0</v>
      </c>
      <c r="Q1156">
        <v>0</v>
      </c>
      <c r="R1156">
        <v>619.87012987012986</v>
      </c>
    </row>
    <row r="1157" spans="1:18" x14ac:dyDescent="0.25">
      <c r="A1157">
        <v>9</v>
      </c>
      <c r="B1157">
        <v>9112</v>
      </c>
      <c r="C1157" t="s">
        <v>762</v>
      </c>
      <c r="D1157" t="s">
        <v>1610</v>
      </c>
      <c r="E1157">
        <v>2</v>
      </c>
      <c r="F1157" t="s">
        <v>13804</v>
      </c>
      <c r="G1157" s="88">
        <v>2</v>
      </c>
      <c r="H1157" s="88" t="s">
        <v>13770</v>
      </c>
      <c r="I1157">
        <v>1</v>
      </c>
      <c r="J1157" t="s">
        <v>13801</v>
      </c>
      <c r="K1157" t="s">
        <v>13805</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2</v>
      </c>
      <c r="F1158" t="s">
        <v>13804</v>
      </c>
      <c r="G1158" s="88">
        <v>2</v>
      </c>
      <c r="H1158" s="88" t="s">
        <v>13770</v>
      </c>
      <c r="I1158">
        <v>1</v>
      </c>
      <c r="J1158" t="s">
        <v>13801</v>
      </c>
      <c r="K1158" t="s">
        <v>13806</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3</v>
      </c>
      <c r="F1159" t="s">
        <v>13807</v>
      </c>
      <c r="G1159" s="88">
        <v>1</v>
      </c>
      <c r="H1159" s="88" t="s">
        <v>8278</v>
      </c>
      <c r="I1159">
        <v>1</v>
      </c>
      <c r="J1159" t="s">
        <v>13801</v>
      </c>
      <c r="K1159" t="s">
        <v>13808</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3</v>
      </c>
      <c r="F1160" t="s">
        <v>13807</v>
      </c>
      <c r="G1160" s="88">
        <v>1</v>
      </c>
      <c r="H1160" s="88" t="s">
        <v>8278</v>
      </c>
      <c r="I1160">
        <v>1</v>
      </c>
      <c r="J1160" t="s">
        <v>13801</v>
      </c>
      <c r="K1160" t="s">
        <v>13809</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4</v>
      </c>
      <c r="F1161" t="s">
        <v>13810</v>
      </c>
      <c r="G1161" s="88">
        <v>1</v>
      </c>
      <c r="H1161" s="88" t="s">
        <v>8278</v>
      </c>
      <c r="I1161">
        <v>1</v>
      </c>
      <c r="J1161" t="s">
        <v>13801</v>
      </c>
      <c r="K1161" t="s">
        <v>13811</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4</v>
      </c>
      <c r="F1162" t="s">
        <v>13810</v>
      </c>
      <c r="G1162" s="88">
        <v>1</v>
      </c>
      <c r="H1162" s="88" t="s">
        <v>8278</v>
      </c>
      <c r="I1162">
        <v>1</v>
      </c>
      <c r="J1162" t="s">
        <v>13801</v>
      </c>
      <c r="K1162" t="s">
        <v>13812</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7</v>
      </c>
      <c r="F1163" t="s">
        <v>13813</v>
      </c>
      <c r="G1163" s="88">
        <v>2</v>
      </c>
      <c r="H1163" s="88" t="s">
        <v>13770</v>
      </c>
      <c r="I1163">
        <v>3</v>
      </c>
      <c r="J1163" t="s">
        <v>13814</v>
      </c>
      <c r="K1163" t="s">
        <v>13771</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7</v>
      </c>
      <c r="F1164" t="s">
        <v>13813</v>
      </c>
      <c r="G1164" s="88">
        <v>2</v>
      </c>
      <c r="H1164" s="88" t="s">
        <v>13770</v>
      </c>
      <c r="I1164">
        <v>3</v>
      </c>
      <c r="J1164" t="s">
        <v>13814</v>
      </c>
      <c r="K1164" t="s">
        <v>13815</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7</v>
      </c>
      <c r="F1165" t="s">
        <v>13813</v>
      </c>
      <c r="G1165" s="88">
        <v>2</v>
      </c>
      <c r="H1165" s="88" t="s">
        <v>13770</v>
      </c>
      <c r="I1165">
        <v>3</v>
      </c>
      <c r="J1165" t="s">
        <v>13814</v>
      </c>
      <c r="K1165" t="s">
        <v>13816</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13800</v>
      </c>
      <c r="G1166" s="88">
        <v>1</v>
      </c>
      <c r="H1166" s="88" t="s">
        <v>8278</v>
      </c>
      <c r="I1166">
        <v>1</v>
      </c>
      <c r="J1166" t="s">
        <v>13801</v>
      </c>
      <c r="K1166" t="s">
        <v>13802</v>
      </c>
      <c r="L1166">
        <v>270107</v>
      </c>
      <c r="M1166" t="s">
        <v>13588</v>
      </c>
      <c r="N1166">
        <v>270107006</v>
      </c>
      <c r="O1166" t="s">
        <v>13613</v>
      </c>
      <c r="P1166">
        <v>0</v>
      </c>
      <c r="Q1166">
        <v>0</v>
      </c>
      <c r="R1166">
        <v>3089.9182988486964</v>
      </c>
    </row>
    <row r="1167" spans="1:18" x14ac:dyDescent="0.25">
      <c r="A1167">
        <v>9</v>
      </c>
      <c r="B1167">
        <v>9113</v>
      </c>
      <c r="C1167" t="s">
        <v>762</v>
      </c>
      <c r="D1167" t="s">
        <v>1613</v>
      </c>
      <c r="E1167">
        <v>2</v>
      </c>
      <c r="F1167" t="s">
        <v>13804</v>
      </c>
      <c r="G1167" s="88">
        <v>2</v>
      </c>
      <c r="H1167" s="88" t="s">
        <v>13770</v>
      </c>
      <c r="I1167">
        <v>1</v>
      </c>
      <c r="J1167" t="s">
        <v>13801</v>
      </c>
      <c r="K1167" t="s">
        <v>13805</v>
      </c>
      <c r="L1167">
        <v>270107</v>
      </c>
      <c r="M1167" t="s">
        <v>13588</v>
      </c>
      <c r="N1167">
        <v>270107006</v>
      </c>
      <c r="O1167" t="s">
        <v>13613</v>
      </c>
      <c r="P1167">
        <v>0</v>
      </c>
      <c r="Q1167">
        <v>0</v>
      </c>
      <c r="R1167">
        <v>3089.9182988486964</v>
      </c>
    </row>
    <row r="1168" spans="1:18" x14ac:dyDescent="0.25">
      <c r="A1168">
        <v>9</v>
      </c>
      <c r="B1168">
        <v>9113</v>
      </c>
      <c r="C1168" t="s">
        <v>762</v>
      </c>
      <c r="D1168" t="s">
        <v>1613</v>
      </c>
      <c r="E1168">
        <v>3</v>
      </c>
      <c r="F1168" t="s">
        <v>13807</v>
      </c>
      <c r="G1168" s="88">
        <v>1</v>
      </c>
      <c r="H1168" s="88" t="s">
        <v>8278</v>
      </c>
      <c r="I1168">
        <v>1</v>
      </c>
      <c r="J1168" t="s">
        <v>13801</v>
      </c>
      <c r="K1168" t="s">
        <v>13808</v>
      </c>
      <c r="L1168">
        <v>270107</v>
      </c>
      <c r="M1168" t="s">
        <v>13588</v>
      </c>
      <c r="N1168">
        <v>270107006</v>
      </c>
      <c r="O1168" t="s">
        <v>13613</v>
      </c>
      <c r="P1168">
        <v>0</v>
      </c>
      <c r="Q1168">
        <v>0</v>
      </c>
      <c r="R1168">
        <v>3089.9182988486964</v>
      </c>
    </row>
    <row r="1169" spans="1:18" x14ac:dyDescent="0.25">
      <c r="A1169">
        <v>9</v>
      </c>
      <c r="B1169">
        <v>9113</v>
      </c>
      <c r="C1169" t="s">
        <v>762</v>
      </c>
      <c r="D1169" t="s">
        <v>1613</v>
      </c>
      <c r="E1169">
        <v>4</v>
      </c>
      <c r="F1169" t="s">
        <v>13810</v>
      </c>
      <c r="G1169" s="88">
        <v>1</v>
      </c>
      <c r="H1169" s="88" t="s">
        <v>8278</v>
      </c>
      <c r="I1169">
        <v>1</v>
      </c>
      <c r="J1169" t="s">
        <v>13801</v>
      </c>
      <c r="K1169" t="s">
        <v>13811</v>
      </c>
      <c r="L1169">
        <v>270107</v>
      </c>
      <c r="M1169" t="s">
        <v>13588</v>
      </c>
      <c r="N1169">
        <v>270107006</v>
      </c>
      <c r="O1169" t="s">
        <v>13613</v>
      </c>
      <c r="P1169">
        <v>0</v>
      </c>
      <c r="Q1169">
        <v>0</v>
      </c>
      <c r="R1169">
        <v>3089.9182988486964</v>
      </c>
    </row>
    <row r="1170" spans="1:18" x14ac:dyDescent="0.25">
      <c r="A1170">
        <v>9</v>
      </c>
      <c r="B1170">
        <v>9113</v>
      </c>
      <c r="C1170" t="s">
        <v>762</v>
      </c>
      <c r="D1170" t="s">
        <v>1613</v>
      </c>
      <c r="E1170">
        <v>7</v>
      </c>
      <c r="F1170" t="s">
        <v>13813</v>
      </c>
      <c r="G1170" s="88">
        <v>2</v>
      </c>
      <c r="H1170" s="88" t="s">
        <v>13770</v>
      </c>
      <c r="I1170">
        <v>3</v>
      </c>
      <c r="J1170" t="s">
        <v>13814</v>
      </c>
      <c r="K1170" t="s">
        <v>13815</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13800</v>
      </c>
      <c r="G1171" s="88">
        <v>1</v>
      </c>
      <c r="H1171" s="88" t="s">
        <v>8278</v>
      </c>
      <c r="I1171">
        <v>1</v>
      </c>
      <c r="J1171" t="s">
        <v>13801</v>
      </c>
      <c r="K1171" t="s">
        <v>13802</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13800</v>
      </c>
      <c r="G1172" s="88">
        <v>1</v>
      </c>
      <c r="H1172" s="88" t="s">
        <v>8278</v>
      </c>
      <c r="I1172">
        <v>1</v>
      </c>
      <c r="J1172" t="s">
        <v>13801</v>
      </c>
      <c r="K1172" t="s">
        <v>13803</v>
      </c>
      <c r="L1172">
        <v>270107</v>
      </c>
      <c r="M1172" t="s">
        <v>13588</v>
      </c>
      <c r="N1172">
        <v>270107006</v>
      </c>
      <c r="O1172" t="s">
        <v>13613</v>
      </c>
      <c r="P1172">
        <v>0</v>
      </c>
      <c r="Q1172">
        <v>0</v>
      </c>
      <c r="R1172">
        <v>2154.6027777777781</v>
      </c>
    </row>
    <row r="1173" spans="1:18" x14ac:dyDescent="0.25">
      <c r="A1173">
        <v>9</v>
      </c>
      <c r="B1173">
        <v>9115</v>
      </c>
      <c r="C1173" t="s">
        <v>762</v>
      </c>
      <c r="D1173" t="s">
        <v>1619</v>
      </c>
      <c r="E1173">
        <v>2</v>
      </c>
      <c r="F1173" t="s">
        <v>13804</v>
      </c>
      <c r="G1173" s="88">
        <v>2</v>
      </c>
      <c r="H1173" s="88" t="s">
        <v>13770</v>
      </c>
      <c r="I1173">
        <v>1</v>
      </c>
      <c r="J1173" t="s">
        <v>13801</v>
      </c>
      <c r="K1173" t="s">
        <v>13805</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2</v>
      </c>
      <c r="F1174" t="s">
        <v>13804</v>
      </c>
      <c r="G1174" s="88">
        <v>2</v>
      </c>
      <c r="H1174" s="88" t="s">
        <v>13770</v>
      </c>
      <c r="I1174">
        <v>1</v>
      </c>
      <c r="J1174" t="s">
        <v>13801</v>
      </c>
      <c r="K1174" t="s">
        <v>13806</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3</v>
      </c>
      <c r="F1175" t="s">
        <v>13807</v>
      </c>
      <c r="G1175" s="88">
        <v>1</v>
      </c>
      <c r="H1175" s="88" t="s">
        <v>8278</v>
      </c>
      <c r="I1175">
        <v>1</v>
      </c>
      <c r="J1175" t="s">
        <v>13801</v>
      </c>
      <c r="K1175" t="s">
        <v>13808</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4</v>
      </c>
      <c r="F1176" t="s">
        <v>13810</v>
      </c>
      <c r="G1176" s="88">
        <v>1</v>
      </c>
      <c r="H1176" s="88" t="s">
        <v>8278</v>
      </c>
      <c r="I1176">
        <v>1</v>
      </c>
      <c r="J1176" t="s">
        <v>13801</v>
      </c>
      <c r="K1176" t="s">
        <v>13811</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4</v>
      </c>
      <c r="F1177" t="s">
        <v>13810</v>
      </c>
      <c r="G1177" s="88">
        <v>1</v>
      </c>
      <c r="H1177" s="88" t="s">
        <v>8278</v>
      </c>
      <c r="I1177">
        <v>1</v>
      </c>
      <c r="J1177" t="s">
        <v>13801</v>
      </c>
      <c r="K1177" t="s">
        <v>13812</v>
      </c>
      <c r="L1177">
        <v>270107</v>
      </c>
      <c r="M1177" t="s">
        <v>13588</v>
      </c>
      <c r="N1177">
        <v>270107006</v>
      </c>
      <c r="O1177" t="s">
        <v>13613</v>
      </c>
      <c r="P1177">
        <v>0</v>
      </c>
      <c r="Q1177">
        <v>0</v>
      </c>
      <c r="R1177">
        <v>2154.6027777777781</v>
      </c>
    </row>
    <row r="1178" spans="1:18" x14ac:dyDescent="0.25">
      <c r="A1178">
        <v>9</v>
      </c>
      <c r="B1178">
        <v>9115</v>
      </c>
      <c r="C1178" t="s">
        <v>762</v>
      </c>
      <c r="D1178" t="s">
        <v>1619</v>
      </c>
      <c r="E1178">
        <v>7</v>
      </c>
      <c r="F1178" t="s">
        <v>13813</v>
      </c>
      <c r="G1178" s="88">
        <v>2</v>
      </c>
      <c r="H1178" s="88" t="s">
        <v>13770</v>
      </c>
      <c r="I1178">
        <v>3</v>
      </c>
      <c r="J1178" t="s">
        <v>13814</v>
      </c>
      <c r="K1178" t="s">
        <v>13771</v>
      </c>
      <c r="L1178">
        <v>270107</v>
      </c>
      <c r="M1178" t="s">
        <v>13588</v>
      </c>
      <c r="N1178">
        <v>270107005</v>
      </c>
      <c r="O1178" t="s">
        <v>13608</v>
      </c>
      <c r="P1178">
        <v>0</v>
      </c>
      <c r="Q1178">
        <v>8490.3043312283116</v>
      </c>
      <c r="R1178">
        <v>0</v>
      </c>
    </row>
    <row r="1179" spans="1:18" x14ac:dyDescent="0.25">
      <c r="A1179">
        <v>9</v>
      </c>
      <c r="B1179">
        <v>9115</v>
      </c>
      <c r="C1179" t="s">
        <v>762</v>
      </c>
      <c r="D1179" t="s">
        <v>1619</v>
      </c>
      <c r="E1179">
        <v>7</v>
      </c>
      <c r="F1179" t="s">
        <v>13813</v>
      </c>
      <c r="G1179" s="88">
        <v>2</v>
      </c>
      <c r="H1179" s="88" t="s">
        <v>13770</v>
      </c>
      <c r="I1179">
        <v>3</v>
      </c>
      <c r="J1179" t="s">
        <v>13814</v>
      </c>
      <c r="K1179" t="s">
        <v>13815</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7</v>
      </c>
      <c r="F1180" t="s">
        <v>13813</v>
      </c>
      <c r="G1180" s="88">
        <v>2</v>
      </c>
      <c r="H1180" s="88" t="s">
        <v>13770</v>
      </c>
      <c r="I1180">
        <v>3</v>
      </c>
      <c r="J1180" t="s">
        <v>13814</v>
      </c>
      <c r="K1180" t="s">
        <v>13816</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13800</v>
      </c>
      <c r="G1181" s="88">
        <v>1</v>
      </c>
      <c r="H1181" s="88" t="s">
        <v>8278</v>
      </c>
      <c r="I1181">
        <v>1</v>
      </c>
      <c r="J1181" t="s">
        <v>13801</v>
      </c>
      <c r="K1181" t="s">
        <v>13802</v>
      </c>
      <c r="L1181">
        <v>270107</v>
      </c>
      <c r="M1181" t="s">
        <v>13588</v>
      </c>
      <c r="N1181">
        <v>270107006</v>
      </c>
      <c r="O1181" t="s">
        <v>13613</v>
      </c>
      <c r="P1181">
        <v>0</v>
      </c>
      <c r="Q1181">
        <v>7640.4699362803676</v>
      </c>
      <c r="R1181">
        <v>0</v>
      </c>
    </row>
    <row r="1182" spans="1:18" x14ac:dyDescent="0.25">
      <c r="A1182">
        <v>9</v>
      </c>
      <c r="B1182">
        <v>9117</v>
      </c>
      <c r="C1182" t="s">
        <v>762</v>
      </c>
      <c r="D1182" t="s">
        <v>1625</v>
      </c>
      <c r="E1182">
        <v>2</v>
      </c>
      <c r="F1182" t="s">
        <v>13804</v>
      </c>
      <c r="G1182" s="88">
        <v>2</v>
      </c>
      <c r="H1182" s="88" t="s">
        <v>13770</v>
      </c>
      <c r="I1182">
        <v>1</v>
      </c>
      <c r="J1182" t="s">
        <v>13801</v>
      </c>
      <c r="K1182" t="s">
        <v>13805</v>
      </c>
      <c r="L1182">
        <v>270107</v>
      </c>
      <c r="M1182" t="s">
        <v>13588</v>
      </c>
      <c r="N1182">
        <v>270107006</v>
      </c>
      <c r="O1182" t="s">
        <v>13613</v>
      </c>
      <c r="P1182">
        <v>0</v>
      </c>
      <c r="Q1182">
        <v>7133.5532696136997</v>
      </c>
      <c r="R1182">
        <v>0</v>
      </c>
    </row>
    <row r="1183" spans="1:18" x14ac:dyDescent="0.25">
      <c r="A1183">
        <v>9</v>
      </c>
      <c r="B1183">
        <v>9117</v>
      </c>
      <c r="C1183" t="s">
        <v>762</v>
      </c>
      <c r="D1183" t="s">
        <v>1625</v>
      </c>
      <c r="E1183">
        <v>2</v>
      </c>
      <c r="F1183" t="s">
        <v>13804</v>
      </c>
      <c r="G1183" s="88">
        <v>2</v>
      </c>
      <c r="H1183" s="88" t="s">
        <v>13770</v>
      </c>
      <c r="I1183">
        <v>1</v>
      </c>
      <c r="J1183" t="s">
        <v>13801</v>
      </c>
      <c r="K1183" t="s">
        <v>13806</v>
      </c>
      <c r="L1183">
        <v>270107</v>
      </c>
      <c r="M1183" t="s">
        <v>13588</v>
      </c>
      <c r="N1183">
        <v>270107006</v>
      </c>
      <c r="O1183" t="s">
        <v>13613</v>
      </c>
      <c r="P1183">
        <v>0</v>
      </c>
      <c r="Q1183">
        <v>506.91666666666703</v>
      </c>
      <c r="R1183">
        <v>0</v>
      </c>
    </row>
    <row r="1184" spans="1:18" x14ac:dyDescent="0.25">
      <c r="A1184">
        <v>9</v>
      </c>
      <c r="B1184">
        <v>9117</v>
      </c>
      <c r="C1184" t="s">
        <v>762</v>
      </c>
      <c r="D1184" t="s">
        <v>1625</v>
      </c>
      <c r="E1184">
        <v>3</v>
      </c>
      <c r="F1184" t="s">
        <v>13807</v>
      </c>
      <c r="G1184" s="88">
        <v>1</v>
      </c>
      <c r="H1184" s="88" t="s">
        <v>8278</v>
      </c>
      <c r="I1184">
        <v>1</v>
      </c>
      <c r="J1184" t="s">
        <v>13801</v>
      </c>
      <c r="K1184" t="s">
        <v>13808</v>
      </c>
      <c r="L1184">
        <v>270107</v>
      </c>
      <c r="M1184" t="s">
        <v>13588</v>
      </c>
      <c r="N1184">
        <v>270107006</v>
      </c>
      <c r="O1184" t="s">
        <v>13613</v>
      </c>
      <c r="P1184">
        <v>0</v>
      </c>
      <c r="Q1184">
        <v>7640.4699362803676</v>
      </c>
      <c r="R1184">
        <v>0</v>
      </c>
    </row>
    <row r="1185" spans="1:18" x14ac:dyDescent="0.25">
      <c r="A1185">
        <v>9</v>
      </c>
      <c r="B1185">
        <v>9117</v>
      </c>
      <c r="C1185" t="s">
        <v>762</v>
      </c>
      <c r="D1185" t="s">
        <v>1625</v>
      </c>
      <c r="E1185">
        <v>4</v>
      </c>
      <c r="F1185" t="s">
        <v>13810</v>
      </c>
      <c r="G1185" s="88">
        <v>1</v>
      </c>
      <c r="H1185" s="88" t="s">
        <v>8278</v>
      </c>
      <c r="I1185">
        <v>1</v>
      </c>
      <c r="J1185" t="s">
        <v>13801</v>
      </c>
      <c r="K1185" t="s">
        <v>13811</v>
      </c>
      <c r="L1185">
        <v>270107</v>
      </c>
      <c r="M1185" t="s">
        <v>13588</v>
      </c>
      <c r="N1185">
        <v>270107006</v>
      </c>
      <c r="O1185" t="s">
        <v>13613</v>
      </c>
      <c r="P1185">
        <v>0</v>
      </c>
      <c r="Q1185">
        <v>7640.4699362803676</v>
      </c>
      <c r="R1185">
        <v>0</v>
      </c>
    </row>
    <row r="1186" spans="1:18" x14ac:dyDescent="0.25">
      <c r="A1186">
        <v>9</v>
      </c>
      <c r="B1186">
        <v>9117</v>
      </c>
      <c r="C1186" t="s">
        <v>762</v>
      </c>
      <c r="D1186" t="s">
        <v>1625</v>
      </c>
      <c r="E1186">
        <v>7</v>
      </c>
      <c r="F1186" t="s">
        <v>13813</v>
      </c>
      <c r="G1186" s="88">
        <v>2</v>
      </c>
      <c r="H1186" s="88" t="s">
        <v>13770</v>
      </c>
      <c r="I1186">
        <v>3</v>
      </c>
      <c r="J1186" t="s">
        <v>13814</v>
      </c>
      <c r="K1186" t="s">
        <v>13771</v>
      </c>
      <c r="L1186">
        <v>270107</v>
      </c>
      <c r="M1186" t="s">
        <v>13588</v>
      </c>
      <c r="N1186">
        <v>270107005</v>
      </c>
      <c r="O1186" t="s">
        <v>13608</v>
      </c>
      <c r="P1186">
        <v>0</v>
      </c>
      <c r="Q1186">
        <v>3695.433424930307</v>
      </c>
      <c r="R1186">
        <v>0</v>
      </c>
    </row>
    <row r="1187" spans="1:18" x14ac:dyDescent="0.25">
      <c r="A1187">
        <v>9</v>
      </c>
      <c r="B1187">
        <v>9117</v>
      </c>
      <c r="C1187" t="s">
        <v>762</v>
      </c>
      <c r="D1187" t="s">
        <v>1625</v>
      </c>
      <c r="E1187">
        <v>7</v>
      </c>
      <c r="F1187" t="s">
        <v>13813</v>
      </c>
      <c r="G1187" s="88">
        <v>2</v>
      </c>
      <c r="H1187" s="88" t="s">
        <v>13770</v>
      </c>
      <c r="I1187">
        <v>3</v>
      </c>
      <c r="J1187" t="s">
        <v>13814</v>
      </c>
      <c r="K1187" t="s">
        <v>13815</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13800</v>
      </c>
      <c r="G1188" s="88">
        <v>1</v>
      </c>
      <c r="H1188" s="88" t="s">
        <v>8278</v>
      </c>
      <c r="I1188">
        <v>1</v>
      </c>
      <c r="J1188" t="s">
        <v>13801</v>
      </c>
      <c r="K1188" t="s">
        <v>13802</v>
      </c>
      <c r="L1188">
        <v>270107</v>
      </c>
      <c r="M1188" t="s">
        <v>13588</v>
      </c>
      <c r="N1188">
        <v>270107006</v>
      </c>
      <c r="O1188" t="s">
        <v>13613</v>
      </c>
      <c r="P1188">
        <v>0</v>
      </c>
      <c r="Q1188">
        <v>4019.7534249303071</v>
      </c>
      <c r="R1188">
        <v>0</v>
      </c>
    </row>
    <row r="1189" spans="1:18" x14ac:dyDescent="0.25">
      <c r="A1189">
        <v>9</v>
      </c>
      <c r="B1189">
        <v>9118</v>
      </c>
      <c r="C1189" t="s">
        <v>762</v>
      </c>
      <c r="D1189" t="s">
        <v>1628</v>
      </c>
      <c r="E1189">
        <v>2</v>
      </c>
      <c r="F1189" t="s">
        <v>13804</v>
      </c>
      <c r="G1189" s="88">
        <v>2</v>
      </c>
      <c r="H1189" s="88" t="s">
        <v>13770</v>
      </c>
      <c r="I1189">
        <v>1</v>
      </c>
      <c r="J1189" t="s">
        <v>13801</v>
      </c>
      <c r="K1189" t="s">
        <v>13805</v>
      </c>
      <c r="L1189">
        <v>270107</v>
      </c>
      <c r="M1189" t="s">
        <v>13588</v>
      </c>
      <c r="N1189">
        <v>270107006</v>
      </c>
      <c r="O1189" t="s">
        <v>13613</v>
      </c>
      <c r="P1189">
        <v>0</v>
      </c>
      <c r="Q1189">
        <v>4019.7534249303071</v>
      </c>
      <c r="R1189">
        <v>0</v>
      </c>
    </row>
    <row r="1190" spans="1:18" x14ac:dyDescent="0.25">
      <c r="A1190">
        <v>9</v>
      </c>
      <c r="B1190">
        <v>9118</v>
      </c>
      <c r="C1190" t="s">
        <v>762</v>
      </c>
      <c r="D1190" t="s">
        <v>1628</v>
      </c>
      <c r="E1190">
        <v>3</v>
      </c>
      <c r="F1190" t="s">
        <v>13807</v>
      </c>
      <c r="G1190" s="88">
        <v>1</v>
      </c>
      <c r="H1190" s="88" t="s">
        <v>8278</v>
      </c>
      <c r="I1190">
        <v>1</v>
      </c>
      <c r="J1190" t="s">
        <v>13801</v>
      </c>
      <c r="K1190" t="s">
        <v>13808</v>
      </c>
      <c r="L1190">
        <v>270107</v>
      </c>
      <c r="M1190" t="s">
        <v>13588</v>
      </c>
      <c r="N1190">
        <v>270107006</v>
      </c>
      <c r="O1190" t="s">
        <v>13613</v>
      </c>
      <c r="P1190">
        <v>0</v>
      </c>
      <c r="Q1190">
        <v>4019.7534249303071</v>
      </c>
      <c r="R1190">
        <v>0</v>
      </c>
    </row>
    <row r="1191" spans="1:18" x14ac:dyDescent="0.25">
      <c r="A1191">
        <v>9</v>
      </c>
      <c r="B1191">
        <v>9118</v>
      </c>
      <c r="C1191" t="s">
        <v>762</v>
      </c>
      <c r="D1191" t="s">
        <v>1628</v>
      </c>
      <c r="E1191">
        <v>4</v>
      </c>
      <c r="F1191" t="s">
        <v>13810</v>
      </c>
      <c r="G1191" s="88">
        <v>1</v>
      </c>
      <c r="H1191" s="88" t="s">
        <v>8278</v>
      </c>
      <c r="I1191">
        <v>1</v>
      </c>
      <c r="J1191" t="s">
        <v>13801</v>
      </c>
      <c r="K1191" t="s">
        <v>13811</v>
      </c>
      <c r="L1191">
        <v>270107</v>
      </c>
      <c r="M1191" t="s">
        <v>13588</v>
      </c>
      <c r="N1191">
        <v>270107006</v>
      </c>
      <c r="O1191" t="s">
        <v>13613</v>
      </c>
      <c r="P1191">
        <v>0</v>
      </c>
      <c r="Q1191">
        <v>4019.7534249303071</v>
      </c>
      <c r="R1191">
        <v>0</v>
      </c>
    </row>
    <row r="1192" spans="1:18" x14ac:dyDescent="0.25">
      <c r="A1192">
        <v>9</v>
      </c>
      <c r="B1192">
        <v>9118</v>
      </c>
      <c r="C1192" t="s">
        <v>762</v>
      </c>
      <c r="D1192" t="s">
        <v>1628</v>
      </c>
      <c r="E1192">
        <v>7</v>
      </c>
      <c r="F1192" t="s">
        <v>13813</v>
      </c>
      <c r="G1192" s="88">
        <v>2</v>
      </c>
      <c r="H1192" s="88" t="s">
        <v>13770</v>
      </c>
      <c r="I1192">
        <v>3</v>
      </c>
      <c r="J1192" t="s">
        <v>13814</v>
      </c>
      <c r="K1192" t="s">
        <v>13771</v>
      </c>
      <c r="L1192">
        <v>270107</v>
      </c>
      <c r="M1192" t="s">
        <v>13588</v>
      </c>
      <c r="N1192">
        <v>270107005</v>
      </c>
      <c r="O1192" t="s">
        <v>13608</v>
      </c>
      <c r="P1192">
        <v>0</v>
      </c>
      <c r="Q1192">
        <v>506.91666666666703</v>
      </c>
      <c r="R1192">
        <v>0</v>
      </c>
    </row>
    <row r="1193" spans="1:18" x14ac:dyDescent="0.25">
      <c r="A1193">
        <v>9</v>
      </c>
      <c r="B1193">
        <v>9118</v>
      </c>
      <c r="C1193" t="s">
        <v>762</v>
      </c>
      <c r="D1193" t="s">
        <v>1628</v>
      </c>
      <c r="E1193">
        <v>7</v>
      </c>
      <c r="F1193" t="s">
        <v>13813</v>
      </c>
      <c r="G1193" s="88">
        <v>2</v>
      </c>
      <c r="H1193" s="88" t="s">
        <v>13770</v>
      </c>
      <c r="I1193">
        <v>3</v>
      </c>
      <c r="J1193" t="s">
        <v>13814</v>
      </c>
      <c r="K1193" t="s">
        <v>13815</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13800</v>
      </c>
      <c r="G1194" s="88">
        <v>1</v>
      </c>
      <c r="H1194" s="88" t="s">
        <v>8278</v>
      </c>
      <c r="I1194">
        <v>1</v>
      </c>
      <c r="J1194" t="s">
        <v>13801</v>
      </c>
      <c r="K1194" t="s">
        <v>13802</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13800</v>
      </c>
      <c r="G1195" s="88">
        <v>1</v>
      </c>
      <c r="H1195" s="88" t="s">
        <v>8278</v>
      </c>
      <c r="I1195">
        <v>1</v>
      </c>
      <c r="J1195" t="s">
        <v>13801</v>
      </c>
      <c r="K1195" t="s">
        <v>13803</v>
      </c>
      <c r="L1195">
        <v>270107</v>
      </c>
      <c r="M1195" t="s">
        <v>13588</v>
      </c>
      <c r="N1195">
        <v>270107006</v>
      </c>
      <c r="O1195" t="s">
        <v>13613</v>
      </c>
      <c r="P1195">
        <v>0</v>
      </c>
      <c r="Q1195">
        <v>0</v>
      </c>
      <c r="R1195">
        <v>1489.6952535059336</v>
      </c>
    </row>
    <row r="1196" spans="1:18" x14ac:dyDescent="0.25">
      <c r="A1196">
        <v>9</v>
      </c>
      <c r="B1196">
        <v>9119</v>
      </c>
      <c r="C1196" t="s">
        <v>762</v>
      </c>
      <c r="D1196" t="s">
        <v>1631</v>
      </c>
      <c r="E1196">
        <v>2</v>
      </c>
      <c r="F1196" t="s">
        <v>13804</v>
      </c>
      <c r="G1196" s="88">
        <v>2</v>
      </c>
      <c r="H1196" s="88" t="s">
        <v>13770</v>
      </c>
      <c r="I1196">
        <v>1</v>
      </c>
      <c r="J1196" t="s">
        <v>13801</v>
      </c>
      <c r="K1196" t="s">
        <v>13805</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2</v>
      </c>
      <c r="F1197" t="s">
        <v>13804</v>
      </c>
      <c r="G1197" s="88">
        <v>2</v>
      </c>
      <c r="H1197" s="88" t="s">
        <v>13770</v>
      </c>
      <c r="I1197">
        <v>1</v>
      </c>
      <c r="J1197" t="s">
        <v>13801</v>
      </c>
      <c r="K1197" t="s">
        <v>13806</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3</v>
      </c>
      <c r="F1198" t="s">
        <v>13807</v>
      </c>
      <c r="G1198" s="88">
        <v>1</v>
      </c>
      <c r="H1198" s="88" t="s">
        <v>8278</v>
      </c>
      <c r="I1198">
        <v>1</v>
      </c>
      <c r="J1198" t="s">
        <v>13801</v>
      </c>
      <c r="K1198" t="s">
        <v>13808</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3</v>
      </c>
      <c r="F1199" t="s">
        <v>13807</v>
      </c>
      <c r="G1199" s="88">
        <v>1</v>
      </c>
      <c r="H1199" s="88" t="s">
        <v>8278</v>
      </c>
      <c r="I1199">
        <v>1</v>
      </c>
      <c r="J1199" t="s">
        <v>13801</v>
      </c>
      <c r="K1199" t="s">
        <v>13809</v>
      </c>
      <c r="L1199">
        <v>270107</v>
      </c>
      <c r="M1199" t="s">
        <v>13588</v>
      </c>
      <c r="N1199">
        <v>270107006</v>
      </c>
      <c r="O1199" t="s">
        <v>13613</v>
      </c>
      <c r="P1199">
        <v>0</v>
      </c>
      <c r="Q1199">
        <v>0</v>
      </c>
      <c r="R1199">
        <v>1489.6952535059336</v>
      </c>
    </row>
    <row r="1200" spans="1:18" x14ac:dyDescent="0.25">
      <c r="A1200">
        <v>9</v>
      </c>
      <c r="B1200">
        <v>9119</v>
      </c>
      <c r="C1200" t="s">
        <v>762</v>
      </c>
      <c r="D1200" t="s">
        <v>1631</v>
      </c>
      <c r="E1200">
        <v>4</v>
      </c>
      <c r="F1200" t="s">
        <v>13810</v>
      </c>
      <c r="G1200" s="88">
        <v>1</v>
      </c>
      <c r="H1200" s="88" t="s">
        <v>8278</v>
      </c>
      <c r="I1200">
        <v>1</v>
      </c>
      <c r="J1200" t="s">
        <v>13801</v>
      </c>
      <c r="K1200" t="s">
        <v>13811</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4</v>
      </c>
      <c r="F1201" t="s">
        <v>13810</v>
      </c>
      <c r="G1201" s="88">
        <v>1</v>
      </c>
      <c r="H1201" s="88" t="s">
        <v>8278</v>
      </c>
      <c r="I1201">
        <v>1</v>
      </c>
      <c r="J1201" t="s">
        <v>13801</v>
      </c>
      <c r="K1201" t="s">
        <v>13812</v>
      </c>
      <c r="L1201">
        <v>270107</v>
      </c>
      <c r="M1201" t="s">
        <v>13588</v>
      </c>
      <c r="N1201">
        <v>270107006</v>
      </c>
      <c r="O1201" t="s">
        <v>13613</v>
      </c>
      <c r="P1201">
        <v>0</v>
      </c>
      <c r="Q1201">
        <v>0</v>
      </c>
      <c r="R1201">
        <v>1489.6952535059336</v>
      </c>
    </row>
    <row r="1202" spans="1:18" x14ac:dyDescent="0.25">
      <c r="A1202">
        <v>9</v>
      </c>
      <c r="B1202">
        <v>9119</v>
      </c>
      <c r="C1202" t="s">
        <v>762</v>
      </c>
      <c r="D1202" t="s">
        <v>1631</v>
      </c>
      <c r="E1202">
        <v>7</v>
      </c>
      <c r="F1202" t="s">
        <v>13813</v>
      </c>
      <c r="G1202" s="88">
        <v>2</v>
      </c>
      <c r="H1202" s="88" t="s">
        <v>13770</v>
      </c>
      <c r="I1202">
        <v>3</v>
      </c>
      <c r="J1202" t="s">
        <v>13814</v>
      </c>
      <c r="K1202" t="s">
        <v>13771</v>
      </c>
      <c r="L1202">
        <v>270107</v>
      </c>
      <c r="M1202" t="s">
        <v>13588</v>
      </c>
      <c r="N1202">
        <v>270107005</v>
      </c>
      <c r="O1202" t="s">
        <v>13608</v>
      </c>
      <c r="P1202">
        <v>0</v>
      </c>
      <c r="Q1202">
        <v>506.91666666666703</v>
      </c>
      <c r="R1202">
        <v>0</v>
      </c>
    </row>
    <row r="1203" spans="1:18" x14ac:dyDescent="0.25">
      <c r="A1203">
        <v>9</v>
      </c>
      <c r="B1203">
        <v>9119</v>
      </c>
      <c r="C1203" t="s">
        <v>762</v>
      </c>
      <c r="D1203" t="s">
        <v>1631</v>
      </c>
      <c r="E1203">
        <v>7</v>
      </c>
      <c r="F1203" t="s">
        <v>13813</v>
      </c>
      <c r="G1203" s="88">
        <v>2</v>
      </c>
      <c r="H1203" s="88" t="s">
        <v>13770</v>
      </c>
      <c r="I1203">
        <v>3</v>
      </c>
      <c r="J1203" t="s">
        <v>13814</v>
      </c>
      <c r="K1203" t="s">
        <v>13815</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13800</v>
      </c>
      <c r="G1204" s="88">
        <v>1</v>
      </c>
      <c r="H1204" s="88" t="s">
        <v>8278</v>
      </c>
      <c r="I1204">
        <v>1</v>
      </c>
      <c r="J1204" t="s">
        <v>13801</v>
      </c>
      <c r="K1204" t="s">
        <v>13802</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13800</v>
      </c>
      <c r="G1205" s="88">
        <v>1</v>
      </c>
      <c r="H1205" s="88" t="s">
        <v>8278</v>
      </c>
      <c r="I1205">
        <v>1</v>
      </c>
      <c r="J1205" t="s">
        <v>13801</v>
      </c>
      <c r="K1205" t="s">
        <v>13803</v>
      </c>
      <c r="L1205">
        <v>270107</v>
      </c>
      <c r="M1205" t="s">
        <v>13588</v>
      </c>
      <c r="N1205">
        <v>270107006</v>
      </c>
      <c r="O1205" t="s">
        <v>13613</v>
      </c>
      <c r="P1205">
        <v>1182</v>
      </c>
      <c r="Q1205">
        <v>0</v>
      </c>
      <c r="R1205">
        <v>1010.325</v>
      </c>
    </row>
    <row r="1206" spans="1:18" x14ac:dyDescent="0.25">
      <c r="A1206">
        <v>9</v>
      </c>
      <c r="B1206">
        <v>9120</v>
      </c>
      <c r="C1206" t="s">
        <v>762</v>
      </c>
      <c r="D1206" t="s">
        <v>1634</v>
      </c>
      <c r="E1206">
        <v>2</v>
      </c>
      <c r="F1206" t="s">
        <v>13804</v>
      </c>
      <c r="G1206" s="88">
        <v>2</v>
      </c>
      <c r="H1206" s="88" t="s">
        <v>13770</v>
      </c>
      <c r="I1206">
        <v>1</v>
      </c>
      <c r="J1206" t="s">
        <v>13801</v>
      </c>
      <c r="K1206" t="s">
        <v>13805</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2</v>
      </c>
      <c r="F1207" t="s">
        <v>13804</v>
      </c>
      <c r="G1207" s="88">
        <v>2</v>
      </c>
      <c r="H1207" s="88" t="s">
        <v>13770</v>
      </c>
      <c r="I1207">
        <v>1</v>
      </c>
      <c r="J1207" t="s">
        <v>13801</v>
      </c>
      <c r="K1207" t="s">
        <v>13806</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3</v>
      </c>
      <c r="F1208" t="s">
        <v>13807</v>
      </c>
      <c r="G1208" s="88">
        <v>1</v>
      </c>
      <c r="H1208" s="88" t="s">
        <v>8278</v>
      </c>
      <c r="I1208">
        <v>1</v>
      </c>
      <c r="J1208" t="s">
        <v>13801</v>
      </c>
      <c r="K1208" t="s">
        <v>13808</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3</v>
      </c>
      <c r="F1209" t="s">
        <v>13807</v>
      </c>
      <c r="G1209" s="88">
        <v>1</v>
      </c>
      <c r="H1209" s="88" t="s">
        <v>8278</v>
      </c>
      <c r="I1209">
        <v>1</v>
      </c>
      <c r="J1209" t="s">
        <v>13801</v>
      </c>
      <c r="K1209" t="s">
        <v>13809</v>
      </c>
      <c r="L1209">
        <v>270107</v>
      </c>
      <c r="M1209" t="s">
        <v>13588</v>
      </c>
      <c r="N1209">
        <v>270107006</v>
      </c>
      <c r="O1209" t="s">
        <v>13613</v>
      </c>
      <c r="P1209">
        <v>988</v>
      </c>
      <c r="Q1209">
        <v>0</v>
      </c>
      <c r="R1209">
        <v>0</v>
      </c>
    </row>
    <row r="1210" spans="1:18" x14ac:dyDescent="0.25">
      <c r="A1210">
        <v>9</v>
      </c>
      <c r="B1210">
        <v>9120</v>
      </c>
      <c r="C1210" t="s">
        <v>762</v>
      </c>
      <c r="D1210" t="s">
        <v>1634</v>
      </c>
      <c r="E1210">
        <v>4</v>
      </c>
      <c r="F1210" t="s">
        <v>13810</v>
      </c>
      <c r="G1210" s="88">
        <v>1</v>
      </c>
      <c r="H1210" s="88" t="s">
        <v>8278</v>
      </c>
      <c r="I1210">
        <v>1</v>
      </c>
      <c r="J1210" t="s">
        <v>13801</v>
      </c>
      <c r="K1210" t="s">
        <v>13811</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4</v>
      </c>
      <c r="F1211" t="s">
        <v>13810</v>
      </c>
      <c r="G1211" s="88">
        <v>1</v>
      </c>
      <c r="H1211" s="88" t="s">
        <v>8278</v>
      </c>
      <c r="I1211">
        <v>1</v>
      </c>
      <c r="J1211" t="s">
        <v>13801</v>
      </c>
      <c r="K1211" t="s">
        <v>13812</v>
      </c>
      <c r="L1211">
        <v>270107</v>
      </c>
      <c r="M1211" t="s">
        <v>13588</v>
      </c>
      <c r="N1211">
        <v>270107006</v>
      </c>
      <c r="O1211" t="s">
        <v>13613</v>
      </c>
      <c r="P1211">
        <v>1182</v>
      </c>
      <c r="Q1211">
        <v>0</v>
      </c>
      <c r="R1211">
        <v>1010.325</v>
      </c>
    </row>
    <row r="1212" spans="1:18" x14ac:dyDescent="0.25">
      <c r="A1212">
        <v>9</v>
      </c>
      <c r="B1212">
        <v>9120</v>
      </c>
      <c r="C1212" t="s">
        <v>762</v>
      </c>
      <c r="D1212" t="s">
        <v>1634</v>
      </c>
      <c r="E1212">
        <v>7</v>
      </c>
      <c r="F1212" t="s">
        <v>13813</v>
      </c>
      <c r="G1212" s="88">
        <v>2</v>
      </c>
      <c r="H1212" s="88" t="s">
        <v>13770</v>
      </c>
      <c r="I1212">
        <v>3</v>
      </c>
      <c r="J1212" t="s">
        <v>13814</v>
      </c>
      <c r="K1212" t="s">
        <v>13771</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7</v>
      </c>
      <c r="F1213" t="s">
        <v>13813</v>
      </c>
      <c r="G1213" s="88">
        <v>2</v>
      </c>
      <c r="H1213" s="88" t="s">
        <v>13770</v>
      </c>
      <c r="I1213">
        <v>3</v>
      </c>
      <c r="J1213" t="s">
        <v>13814</v>
      </c>
      <c r="K1213" t="s">
        <v>13815</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7</v>
      </c>
      <c r="F1214" t="s">
        <v>13813</v>
      </c>
      <c r="G1214" s="88">
        <v>2</v>
      </c>
      <c r="H1214" s="88" t="s">
        <v>13770</v>
      </c>
      <c r="I1214">
        <v>3</v>
      </c>
      <c r="J1214" t="s">
        <v>13814</v>
      </c>
      <c r="K1214" t="s">
        <v>13816</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13800</v>
      </c>
      <c r="G1215" s="88">
        <v>1</v>
      </c>
      <c r="H1215" s="88" t="s">
        <v>8278</v>
      </c>
      <c r="I1215">
        <v>1</v>
      </c>
      <c r="J1215" t="s">
        <v>13801</v>
      </c>
      <c r="K1215" t="s">
        <v>13802</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13800</v>
      </c>
      <c r="G1216" s="88">
        <v>1</v>
      </c>
      <c r="H1216" s="88" t="s">
        <v>8278</v>
      </c>
      <c r="I1216">
        <v>1</v>
      </c>
      <c r="J1216" t="s">
        <v>13801</v>
      </c>
      <c r="K1216" t="s">
        <v>13803</v>
      </c>
      <c r="L1216">
        <v>270107</v>
      </c>
      <c r="M1216" t="s">
        <v>13588</v>
      </c>
      <c r="N1216">
        <v>270107006</v>
      </c>
      <c r="O1216" t="s">
        <v>13613</v>
      </c>
      <c r="P1216">
        <v>329</v>
      </c>
      <c r="Q1216">
        <v>0</v>
      </c>
      <c r="R1216">
        <v>0</v>
      </c>
    </row>
    <row r="1217" spans="1:18" x14ac:dyDescent="0.25">
      <c r="A1217">
        <v>9</v>
      </c>
      <c r="B1217">
        <v>9201</v>
      </c>
      <c r="C1217" t="s">
        <v>762</v>
      </c>
      <c r="D1217" t="s">
        <v>1640</v>
      </c>
      <c r="E1217">
        <v>2</v>
      </c>
      <c r="F1217" t="s">
        <v>13804</v>
      </c>
      <c r="G1217" s="88">
        <v>2</v>
      </c>
      <c r="H1217" s="88" t="s">
        <v>13770</v>
      </c>
      <c r="I1217">
        <v>1</v>
      </c>
      <c r="J1217" t="s">
        <v>13801</v>
      </c>
      <c r="K1217" t="s">
        <v>13805</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2</v>
      </c>
      <c r="F1218" t="s">
        <v>13804</v>
      </c>
      <c r="G1218" s="88">
        <v>2</v>
      </c>
      <c r="H1218" s="88" t="s">
        <v>13770</v>
      </c>
      <c r="I1218">
        <v>1</v>
      </c>
      <c r="J1218" t="s">
        <v>13801</v>
      </c>
      <c r="K1218" t="s">
        <v>13806</v>
      </c>
      <c r="L1218">
        <v>270107</v>
      </c>
      <c r="M1218" t="s">
        <v>13588</v>
      </c>
      <c r="N1218">
        <v>270107006</v>
      </c>
      <c r="O1218" t="s">
        <v>13613</v>
      </c>
      <c r="P1218">
        <v>2298</v>
      </c>
      <c r="Q1218">
        <v>0</v>
      </c>
      <c r="R1218">
        <v>0</v>
      </c>
    </row>
    <row r="1219" spans="1:18" x14ac:dyDescent="0.25">
      <c r="A1219">
        <v>9</v>
      </c>
      <c r="B1219">
        <v>9201</v>
      </c>
      <c r="C1219" t="s">
        <v>762</v>
      </c>
      <c r="D1219" t="s">
        <v>1640</v>
      </c>
      <c r="E1219">
        <v>3</v>
      </c>
      <c r="F1219" t="s">
        <v>13807</v>
      </c>
      <c r="G1219" s="88">
        <v>1</v>
      </c>
      <c r="H1219" s="88" t="s">
        <v>8278</v>
      </c>
      <c r="I1219">
        <v>1</v>
      </c>
      <c r="J1219" t="s">
        <v>13801</v>
      </c>
      <c r="K1219" t="s">
        <v>13808</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4</v>
      </c>
      <c r="F1220" t="s">
        <v>13810</v>
      </c>
      <c r="G1220" s="88">
        <v>1</v>
      </c>
      <c r="H1220" s="88" t="s">
        <v>8278</v>
      </c>
      <c r="I1220">
        <v>1</v>
      </c>
      <c r="J1220" t="s">
        <v>13801</v>
      </c>
      <c r="K1220" t="s">
        <v>13811</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4</v>
      </c>
      <c r="F1221" t="s">
        <v>13810</v>
      </c>
      <c r="G1221" s="88">
        <v>1</v>
      </c>
      <c r="H1221" s="88" t="s">
        <v>8278</v>
      </c>
      <c r="I1221">
        <v>1</v>
      </c>
      <c r="J1221" t="s">
        <v>13801</v>
      </c>
      <c r="K1221" t="s">
        <v>13812</v>
      </c>
      <c r="L1221">
        <v>270107</v>
      </c>
      <c r="M1221" t="s">
        <v>13588</v>
      </c>
      <c r="N1221">
        <v>270107006</v>
      </c>
      <c r="O1221" t="s">
        <v>13613</v>
      </c>
      <c r="P1221">
        <v>329</v>
      </c>
      <c r="Q1221">
        <v>0</v>
      </c>
      <c r="R1221">
        <v>0</v>
      </c>
    </row>
    <row r="1222" spans="1:18" x14ac:dyDescent="0.25">
      <c r="A1222">
        <v>9</v>
      </c>
      <c r="B1222">
        <v>9201</v>
      </c>
      <c r="C1222" t="s">
        <v>762</v>
      </c>
      <c r="D1222" t="s">
        <v>1640</v>
      </c>
      <c r="E1222">
        <v>7</v>
      </c>
      <c r="F1222" t="s">
        <v>13813</v>
      </c>
      <c r="G1222" s="88">
        <v>2</v>
      </c>
      <c r="H1222" s="88" t="s">
        <v>13770</v>
      </c>
      <c r="I1222">
        <v>3</v>
      </c>
      <c r="J1222" t="s">
        <v>13814</v>
      </c>
      <c r="K1222" t="s">
        <v>13771</v>
      </c>
      <c r="L1222">
        <v>270107</v>
      </c>
      <c r="M1222" t="s">
        <v>13588</v>
      </c>
      <c r="N1222">
        <v>270107005</v>
      </c>
      <c r="O1222" t="s">
        <v>13608</v>
      </c>
      <c r="P1222">
        <v>4327</v>
      </c>
      <c r="Q1222">
        <v>2021.726419753086</v>
      </c>
      <c r="R1222">
        <v>0</v>
      </c>
    </row>
    <row r="1223" spans="1:18" x14ac:dyDescent="0.25">
      <c r="A1223">
        <v>9</v>
      </c>
      <c r="B1223">
        <v>9201</v>
      </c>
      <c r="C1223" t="s">
        <v>762</v>
      </c>
      <c r="D1223" t="s">
        <v>1640</v>
      </c>
      <c r="E1223">
        <v>7</v>
      </c>
      <c r="F1223" t="s">
        <v>13813</v>
      </c>
      <c r="G1223" s="88">
        <v>2</v>
      </c>
      <c r="H1223" s="88" t="s">
        <v>13770</v>
      </c>
      <c r="I1223">
        <v>3</v>
      </c>
      <c r="J1223" t="s">
        <v>13814</v>
      </c>
      <c r="K1223" t="s">
        <v>13815</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13800</v>
      </c>
      <c r="G1224" s="88">
        <v>1</v>
      </c>
      <c r="H1224" s="88" t="s">
        <v>8278</v>
      </c>
      <c r="I1224">
        <v>1</v>
      </c>
      <c r="J1224" t="s">
        <v>13801</v>
      </c>
      <c r="K1224" t="s">
        <v>13802</v>
      </c>
      <c r="L1224">
        <v>270107</v>
      </c>
      <c r="M1224" t="s">
        <v>13588</v>
      </c>
      <c r="N1224">
        <v>270107006</v>
      </c>
      <c r="O1224" t="s">
        <v>13613</v>
      </c>
      <c r="P1224">
        <v>0</v>
      </c>
      <c r="Q1224">
        <v>14286.719167093363</v>
      </c>
      <c r="R1224">
        <v>0</v>
      </c>
    </row>
    <row r="1225" spans="1:18" x14ac:dyDescent="0.25">
      <c r="A1225">
        <v>9</v>
      </c>
      <c r="B1225">
        <v>9202</v>
      </c>
      <c r="C1225" t="s">
        <v>762</v>
      </c>
      <c r="D1225" t="s">
        <v>1643</v>
      </c>
      <c r="E1225">
        <v>2</v>
      </c>
      <c r="F1225" t="s">
        <v>13804</v>
      </c>
      <c r="G1225" s="88">
        <v>2</v>
      </c>
      <c r="H1225" s="88" t="s">
        <v>13770</v>
      </c>
      <c r="I1225">
        <v>1</v>
      </c>
      <c r="J1225" t="s">
        <v>13801</v>
      </c>
      <c r="K1225" t="s">
        <v>13805</v>
      </c>
      <c r="L1225">
        <v>270107</v>
      </c>
      <c r="M1225" t="s">
        <v>13588</v>
      </c>
      <c r="N1225">
        <v>270107006</v>
      </c>
      <c r="O1225" t="s">
        <v>13613</v>
      </c>
      <c r="P1225">
        <v>0</v>
      </c>
      <c r="Q1225">
        <v>11897.545957216817</v>
      </c>
      <c r="R1225">
        <v>0</v>
      </c>
    </row>
    <row r="1226" spans="1:18" x14ac:dyDescent="0.25">
      <c r="A1226">
        <v>9</v>
      </c>
      <c r="B1226">
        <v>9202</v>
      </c>
      <c r="C1226" t="s">
        <v>762</v>
      </c>
      <c r="D1226" t="s">
        <v>1643</v>
      </c>
      <c r="E1226">
        <v>2</v>
      </c>
      <c r="F1226" t="s">
        <v>13804</v>
      </c>
      <c r="G1226" s="88">
        <v>2</v>
      </c>
      <c r="H1226" s="88" t="s">
        <v>13770</v>
      </c>
      <c r="I1226">
        <v>1</v>
      </c>
      <c r="J1226" t="s">
        <v>13801</v>
      </c>
      <c r="K1226" t="s">
        <v>13806</v>
      </c>
      <c r="L1226">
        <v>270107</v>
      </c>
      <c r="M1226" t="s">
        <v>13588</v>
      </c>
      <c r="N1226">
        <v>270107006</v>
      </c>
      <c r="O1226" t="s">
        <v>13613</v>
      </c>
      <c r="P1226">
        <v>0</v>
      </c>
      <c r="Q1226">
        <v>2389.1732098765442</v>
      </c>
      <c r="R1226">
        <v>0</v>
      </c>
    </row>
    <row r="1227" spans="1:18" x14ac:dyDescent="0.25">
      <c r="A1227">
        <v>9</v>
      </c>
      <c r="B1227">
        <v>9202</v>
      </c>
      <c r="C1227" t="s">
        <v>762</v>
      </c>
      <c r="D1227" t="s">
        <v>1643</v>
      </c>
      <c r="E1227">
        <v>3</v>
      </c>
      <c r="F1227" t="s">
        <v>13807</v>
      </c>
      <c r="G1227" s="88">
        <v>1</v>
      </c>
      <c r="H1227" s="88" t="s">
        <v>8278</v>
      </c>
      <c r="I1227">
        <v>1</v>
      </c>
      <c r="J1227" t="s">
        <v>13801</v>
      </c>
      <c r="K1227" t="s">
        <v>13808</v>
      </c>
      <c r="L1227">
        <v>270107</v>
      </c>
      <c r="M1227" t="s">
        <v>13588</v>
      </c>
      <c r="N1227">
        <v>270107006</v>
      </c>
      <c r="O1227" t="s">
        <v>13613</v>
      </c>
      <c r="P1227">
        <v>0</v>
      </c>
      <c r="Q1227">
        <v>14286.719167093363</v>
      </c>
      <c r="R1227">
        <v>0</v>
      </c>
    </row>
    <row r="1228" spans="1:18" x14ac:dyDescent="0.25">
      <c r="A1228">
        <v>9</v>
      </c>
      <c r="B1228">
        <v>9202</v>
      </c>
      <c r="C1228" t="s">
        <v>762</v>
      </c>
      <c r="D1228" t="s">
        <v>1643</v>
      </c>
      <c r="E1228">
        <v>4</v>
      </c>
      <c r="F1228" t="s">
        <v>13810</v>
      </c>
      <c r="G1228" s="88">
        <v>1</v>
      </c>
      <c r="H1228" s="88" t="s">
        <v>8278</v>
      </c>
      <c r="I1228">
        <v>1</v>
      </c>
      <c r="J1228" t="s">
        <v>13801</v>
      </c>
      <c r="K1228" t="s">
        <v>13811</v>
      </c>
      <c r="L1228">
        <v>270107</v>
      </c>
      <c r="M1228" t="s">
        <v>13588</v>
      </c>
      <c r="N1228">
        <v>270107006</v>
      </c>
      <c r="O1228" t="s">
        <v>13613</v>
      </c>
      <c r="P1228">
        <v>0</v>
      </c>
      <c r="Q1228">
        <v>14286.719167093363</v>
      </c>
      <c r="R1228">
        <v>0</v>
      </c>
    </row>
    <row r="1229" spans="1:18" x14ac:dyDescent="0.25">
      <c r="A1229">
        <v>9</v>
      </c>
      <c r="B1229">
        <v>9202</v>
      </c>
      <c r="C1229" t="s">
        <v>762</v>
      </c>
      <c r="D1229" t="s">
        <v>1643</v>
      </c>
      <c r="E1229">
        <v>7</v>
      </c>
      <c r="F1229" t="s">
        <v>13813</v>
      </c>
      <c r="G1229" s="88">
        <v>2</v>
      </c>
      <c r="H1229" s="88" t="s">
        <v>13770</v>
      </c>
      <c r="I1229">
        <v>3</v>
      </c>
      <c r="J1229" t="s">
        <v>13814</v>
      </c>
      <c r="K1229" t="s">
        <v>13771</v>
      </c>
      <c r="L1229">
        <v>270107</v>
      </c>
      <c r="M1229" t="s">
        <v>13588</v>
      </c>
      <c r="N1229">
        <v>270107005</v>
      </c>
      <c r="O1229" t="s">
        <v>13608</v>
      </c>
      <c r="P1229">
        <v>0</v>
      </c>
      <c r="Q1229">
        <v>5443.6267724867721</v>
      </c>
      <c r="R1229">
        <v>0</v>
      </c>
    </row>
    <row r="1230" spans="1:18" x14ac:dyDescent="0.25">
      <c r="A1230">
        <v>9</v>
      </c>
      <c r="B1230">
        <v>9202</v>
      </c>
      <c r="C1230" t="s">
        <v>762</v>
      </c>
      <c r="D1230" t="s">
        <v>1643</v>
      </c>
      <c r="E1230">
        <v>7</v>
      </c>
      <c r="F1230" t="s">
        <v>13813</v>
      </c>
      <c r="G1230" s="88">
        <v>2</v>
      </c>
      <c r="H1230" s="88" t="s">
        <v>13770</v>
      </c>
      <c r="I1230">
        <v>3</v>
      </c>
      <c r="J1230" t="s">
        <v>13814</v>
      </c>
      <c r="K1230" t="s">
        <v>13815</v>
      </c>
      <c r="L1230">
        <v>270107</v>
      </c>
      <c r="M1230" t="s">
        <v>13588</v>
      </c>
      <c r="N1230">
        <v>270107005</v>
      </c>
      <c r="O1230" t="s">
        <v>13608</v>
      </c>
      <c r="P1230">
        <v>0</v>
      </c>
      <c r="Q1230">
        <v>8558.2123946065894</v>
      </c>
      <c r="R1230">
        <v>0</v>
      </c>
    </row>
    <row r="1231" spans="1:18" x14ac:dyDescent="0.25">
      <c r="A1231">
        <v>9</v>
      </c>
      <c r="B1231">
        <v>9202</v>
      </c>
      <c r="C1231" t="s">
        <v>762</v>
      </c>
      <c r="D1231" t="s">
        <v>1643</v>
      </c>
      <c r="E1231">
        <v>7</v>
      </c>
      <c r="F1231" t="s">
        <v>13813</v>
      </c>
      <c r="G1231" s="88">
        <v>2</v>
      </c>
      <c r="H1231" s="88" t="s">
        <v>13770</v>
      </c>
      <c r="I1231">
        <v>3</v>
      </c>
      <c r="J1231" t="s">
        <v>13814</v>
      </c>
      <c r="K1231" t="s">
        <v>13816</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13800</v>
      </c>
      <c r="G1232" s="88">
        <v>1</v>
      </c>
      <c r="H1232" s="88" t="s">
        <v>8278</v>
      </c>
      <c r="I1232">
        <v>1</v>
      </c>
      <c r="J1232" t="s">
        <v>13801</v>
      </c>
      <c r="K1232" t="s">
        <v>13802</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2</v>
      </c>
      <c r="F1233" t="s">
        <v>13804</v>
      </c>
      <c r="G1233" s="88">
        <v>2</v>
      </c>
      <c r="H1233" s="88" t="s">
        <v>13770</v>
      </c>
      <c r="I1233">
        <v>1</v>
      </c>
      <c r="J1233" t="s">
        <v>13801</v>
      </c>
      <c r="K1233" t="s">
        <v>13805</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2</v>
      </c>
      <c r="F1234" t="s">
        <v>13804</v>
      </c>
      <c r="G1234" s="88">
        <v>2</v>
      </c>
      <c r="H1234" s="88" t="s">
        <v>13770</v>
      </c>
      <c r="I1234">
        <v>1</v>
      </c>
      <c r="J1234" t="s">
        <v>13801</v>
      </c>
      <c r="K1234" t="s">
        <v>13806</v>
      </c>
      <c r="L1234">
        <v>270107</v>
      </c>
      <c r="M1234" t="s">
        <v>13588</v>
      </c>
      <c r="N1234">
        <v>270107006</v>
      </c>
      <c r="O1234" t="s">
        <v>13613</v>
      </c>
      <c r="P1234">
        <v>0</v>
      </c>
      <c r="Q1234">
        <v>1013.8333333333341</v>
      </c>
      <c r="R1234">
        <v>0</v>
      </c>
    </row>
    <row r="1235" spans="1:18" x14ac:dyDescent="0.25">
      <c r="A1235">
        <v>9</v>
      </c>
      <c r="B1235">
        <v>9203</v>
      </c>
      <c r="C1235" t="s">
        <v>762</v>
      </c>
      <c r="D1235" t="s">
        <v>1646</v>
      </c>
      <c r="E1235">
        <v>3</v>
      </c>
      <c r="F1235" t="s">
        <v>13807</v>
      </c>
      <c r="G1235" s="88">
        <v>1</v>
      </c>
      <c r="H1235" s="88" t="s">
        <v>8278</v>
      </c>
      <c r="I1235">
        <v>1</v>
      </c>
      <c r="J1235" t="s">
        <v>13801</v>
      </c>
      <c r="K1235" t="s">
        <v>13808</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4</v>
      </c>
      <c r="F1236" t="s">
        <v>13810</v>
      </c>
      <c r="G1236" s="88">
        <v>1</v>
      </c>
      <c r="H1236" s="88" t="s">
        <v>8278</v>
      </c>
      <c r="I1236">
        <v>1</v>
      </c>
      <c r="J1236" t="s">
        <v>13801</v>
      </c>
      <c r="K1236" t="s">
        <v>13811</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7</v>
      </c>
      <c r="F1237" t="s">
        <v>13813</v>
      </c>
      <c r="G1237" s="88">
        <v>2</v>
      </c>
      <c r="H1237" s="88" t="s">
        <v>13770</v>
      </c>
      <c r="I1237">
        <v>3</v>
      </c>
      <c r="J1237" t="s">
        <v>13814</v>
      </c>
      <c r="K1237" t="s">
        <v>13771</v>
      </c>
      <c r="L1237">
        <v>270107</v>
      </c>
      <c r="M1237" t="s">
        <v>13588</v>
      </c>
      <c r="N1237">
        <v>270107005</v>
      </c>
      <c r="O1237" t="s">
        <v>13608</v>
      </c>
      <c r="P1237">
        <v>0</v>
      </c>
      <c r="Q1237">
        <v>3186.0804761904769</v>
      </c>
      <c r="R1237">
        <v>0</v>
      </c>
    </row>
    <row r="1238" spans="1:18" x14ac:dyDescent="0.25">
      <c r="A1238">
        <v>9</v>
      </c>
      <c r="B1238">
        <v>9203</v>
      </c>
      <c r="C1238" t="s">
        <v>762</v>
      </c>
      <c r="D1238" t="s">
        <v>1646</v>
      </c>
      <c r="E1238">
        <v>7</v>
      </c>
      <c r="F1238" t="s">
        <v>13813</v>
      </c>
      <c r="G1238" s="88">
        <v>2</v>
      </c>
      <c r="H1238" s="88" t="s">
        <v>13770</v>
      </c>
      <c r="I1238">
        <v>3</v>
      </c>
      <c r="J1238" t="s">
        <v>13814</v>
      </c>
      <c r="K1238" t="s">
        <v>13815</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7</v>
      </c>
      <c r="F1239" t="s">
        <v>13813</v>
      </c>
      <c r="G1239" s="88">
        <v>2</v>
      </c>
      <c r="H1239" s="88" t="s">
        <v>13770</v>
      </c>
      <c r="I1239">
        <v>3</v>
      </c>
      <c r="J1239" t="s">
        <v>13814</v>
      </c>
      <c r="K1239" t="s">
        <v>13816</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13800</v>
      </c>
      <c r="G1240" s="88">
        <v>1</v>
      </c>
      <c r="H1240" s="88" t="s">
        <v>8278</v>
      </c>
      <c r="I1240">
        <v>1</v>
      </c>
      <c r="J1240" t="s">
        <v>13801</v>
      </c>
      <c r="K1240" t="s">
        <v>13802</v>
      </c>
      <c r="L1240">
        <v>270107</v>
      </c>
      <c r="M1240" t="s">
        <v>13588</v>
      </c>
      <c r="N1240">
        <v>270107006</v>
      </c>
      <c r="O1240" t="s">
        <v>13613</v>
      </c>
      <c r="P1240">
        <v>0</v>
      </c>
      <c r="Q1240">
        <v>1750.3335483870969</v>
      </c>
      <c r="R1240">
        <v>0</v>
      </c>
    </row>
    <row r="1241" spans="1:18" x14ac:dyDescent="0.25">
      <c r="A1241">
        <v>9</v>
      </c>
      <c r="B1241">
        <v>9204</v>
      </c>
      <c r="C1241" t="s">
        <v>762</v>
      </c>
      <c r="D1241" t="s">
        <v>1649</v>
      </c>
      <c r="E1241">
        <v>2</v>
      </c>
      <c r="F1241" t="s">
        <v>13804</v>
      </c>
      <c r="G1241" s="88">
        <v>2</v>
      </c>
      <c r="H1241" s="88" t="s">
        <v>13770</v>
      </c>
      <c r="I1241">
        <v>1</v>
      </c>
      <c r="J1241" t="s">
        <v>13801</v>
      </c>
      <c r="K1241" t="s">
        <v>13805</v>
      </c>
      <c r="L1241">
        <v>270107</v>
      </c>
      <c r="M1241" t="s">
        <v>13588</v>
      </c>
      <c r="N1241">
        <v>270107006</v>
      </c>
      <c r="O1241" t="s">
        <v>13613</v>
      </c>
      <c r="P1241">
        <v>0</v>
      </c>
      <c r="Q1241">
        <v>1750.3335483870969</v>
      </c>
      <c r="R1241">
        <v>0</v>
      </c>
    </row>
    <row r="1242" spans="1:18" x14ac:dyDescent="0.25">
      <c r="A1242">
        <v>9</v>
      </c>
      <c r="B1242">
        <v>9204</v>
      </c>
      <c r="C1242" t="s">
        <v>762</v>
      </c>
      <c r="D1242" t="s">
        <v>1649</v>
      </c>
      <c r="E1242">
        <v>3</v>
      </c>
      <c r="F1242" t="s">
        <v>13807</v>
      </c>
      <c r="G1242" s="88">
        <v>1</v>
      </c>
      <c r="H1242" s="88" t="s">
        <v>8278</v>
      </c>
      <c r="I1242">
        <v>1</v>
      </c>
      <c r="J1242" t="s">
        <v>13801</v>
      </c>
      <c r="K1242" t="s">
        <v>13808</v>
      </c>
      <c r="L1242">
        <v>270107</v>
      </c>
      <c r="M1242" t="s">
        <v>13588</v>
      </c>
      <c r="N1242">
        <v>270107006</v>
      </c>
      <c r="O1242" t="s">
        <v>13613</v>
      </c>
      <c r="P1242">
        <v>0</v>
      </c>
      <c r="Q1242">
        <v>1750.3335483870969</v>
      </c>
      <c r="R1242">
        <v>0</v>
      </c>
    </row>
    <row r="1243" spans="1:18" x14ac:dyDescent="0.25">
      <c r="A1243">
        <v>9</v>
      </c>
      <c r="B1243">
        <v>9204</v>
      </c>
      <c r="C1243" t="s">
        <v>762</v>
      </c>
      <c r="D1243" t="s">
        <v>1649</v>
      </c>
      <c r="E1243">
        <v>4</v>
      </c>
      <c r="F1243" t="s">
        <v>13810</v>
      </c>
      <c r="G1243" s="88">
        <v>1</v>
      </c>
      <c r="H1243" s="88" t="s">
        <v>8278</v>
      </c>
      <c r="I1243">
        <v>1</v>
      </c>
      <c r="J1243" t="s">
        <v>13801</v>
      </c>
      <c r="K1243" t="s">
        <v>13811</v>
      </c>
      <c r="L1243">
        <v>270107</v>
      </c>
      <c r="M1243" t="s">
        <v>13588</v>
      </c>
      <c r="N1243">
        <v>270107006</v>
      </c>
      <c r="O1243" t="s">
        <v>13613</v>
      </c>
      <c r="P1243">
        <v>0</v>
      </c>
      <c r="Q1243">
        <v>1750.3335483870969</v>
      </c>
      <c r="R1243">
        <v>0</v>
      </c>
    </row>
    <row r="1244" spans="1:18" x14ac:dyDescent="0.25">
      <c r="A1244">
        <v>9</v>
      </c>
      <c r="B1244">
        <v>9204</v>
      </c>
      <c r="C1244" t="s">
        <v>762</v>
      </c>
      <c r="D1244" t="s">
        <v>1649</v>
      </c>
      <c r="E1244">
        <v>7</v>
      </c>
      <c r="F1244" t="s">
        <v>13813</v>
      </c>
      <c r="G1244" s="88">
        <v>2</v>
      </c>
      <c r="H1244" s="88" t="s">
        <v>13770</v>
      </c>
      <c r="I1244">
        <v>3</v>
      </c>
      <c r="J1244" t="s">
        <v>13814</v>
      </c>
      <c r="K1244" t="s">
        <v>13771</v>
      </c>
      <c r="L1244">
        <v>270107</v>
      </c>
      <c r="M1244" t="s">
        <v>13588</v>
      </c>
      <c r="N1244">
        <v>270107005</v>
      </c>
      <c r="O1244" t="s">
        <v>13608</v>
      </c>
      <c r="P1244">
        <v>0</v>
      </c>
      <c r="Q1244">
        <v>1180.5735483870972</v>
      </c>
      <c r="R1244">
        <v>0</v>
      </c>
    </row>
    <row r="1245" spans="1:18" x14ac:dyDescent="0.25">
      <c r="A1245">
        <v>9</v>
      </c>
      <c r="B1245">
        <v>9204</v>
      </c>
      <c r="C1245" t="s">
        <v>762</v>
      </c>
      <c r="D1245" t="s">
        <v>1649</v>
      </c>
      <c r="E1245">
        <v>7</v>
      </c>
      <c r="F1245" t="s">
        <v>13813</v>
      </c>
      <c r="G1245" s="88">
        <v>2</v>
      </c>
      <c r="H1245" s="88" t="s">
        <v>13770</v>
      </c>
      <c r="I1245">
        <v>3</v>
      </c>
      <c r="J1245" t="s">
        <v>13814</v>
      </c>
      <c r="K1245" t="s">
        <v>13815</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13800</v>
      </c>
      <c r="G1246" s="88">
        <v>1</v>
      </c>
      <c r="H1246" s="88" t="s">
        <v>8278</v>
      </c>
      <c r="I1246">
        <v>1</v>
      </c>
      <c r="J1246" t="s">
        <v>13801</v>
      </c>
      <c r="K1246" t="s">
        <v>13802</v>
      </c>
      <c r="L1246">
        <v>270107</v>
      </c>
      <c r="M1246" t="s">
        <v>13588</v>
      </c>
      <c r="N1246">
        <v>270107006</v>
      </c>
      <c r="O1246" t="s">
        <v>13613</v>
      </c>
      <c r="P1246">
        <v>0</v>
      </c>
      <c r="Q1246">
        <v>2898.4153296922123</v>
      </c>
      <c r="R1246">
        <v>0</v>
      </c>
    </row>
    <row r="1247" spans="1:18" x14ac:dyDescent="0.25">
      <c r="A1247">
        <v>9</v>
      </c>
      <c r="B1247">
        <v>9206</v>
      </c>
      <c r="C1247" t="s">
        <v>762</v>
      </c>
      <c r="D1247" t="s">
        <v>1655</v>
      </c>
      <c r="E1247">
        <v>2</v>
      </c>
      <c r="F1247" t="s">
        <v>13804</v>
      </c>
      <c r="G1247" s="88">
        <v>2</v>
      </c>
      <c r="H1247" s="88" t="s">
        <v>13770</v>
      </c>
      <c r="I1247">
        <v>1</v>
      </c>
      <c r="J1247" t="s">
        <v>13801</v>
      </c>
      <c r="K1247" t="s">
        <v>13805</v>
      </c>
      <c r="L1247">
        <v>270107</v>
      </c>
      <c r="M1247" t="s">
        <v>13588</v>
      </c>
      <c r="N1247">
        <v>270107006</v>
      </c>
      <c r="O1247" t="s">
        <v>13613</v>
      </c>
      <c r="P1247">
        <v>0</v>
      </c>
      <c r="Q1247">
        <v>2898.4153296922123</v>
      </c>
      <c r="R1247">
        <v>0</v>
      </c>
    </row>
    <row r="1248" spans="1:18" x14ac:dyDescent="0.25">
      <c r="A1248">
        <v>9</v>
      </c>
      <c r="B1248">
        <v>9206</v>
      </c>
      <c r="C1248" t="s">
        <v>762</v>
      </c>
      <c r="D1248" t="s">
        <v>1655</v>
      </c>
      <c r="E1248">
        <v>3</v>
      </c>
      <c r="F1248" t="s">
        <v>13807</v>
      </c>
      <c r="G1248" s="88">
        <v>1</v>
      </c>
      <c r="H1248" s="88" t="s">
        <v>8278</v>
      </c>
      <c r="I1248">
        <v>1</v>
      </c>
      <c r="J1248" t="s">
        <v>13801</v>
      </c>
      <c r="K1248" t="s">
        <v>13808</v>
      </c>
      <c r="L1248">
        <v>270107</v>
      </c>
      <c r="M1248" t="s">
        <v>13588</v>
      </c>
      <c r="N1248">
        <v>270107006</v>
      </c>
      <c r="O1248" t="s">
        <v>13613</v>
      </c>
      <c r="P1248">
        <v>0</v>
      </c>
      <c r="Q1248">
        <v>2898.4153296922123</v>
      </c>
      <c r="R1248">
        <v>0</v>
      </c>
    </row>
    <row r="1249" spans="1:18" x14ac:dyDescent="0.25">
      <c r="A1249">
        <v>9</v>
      </c>
      <c r="B1249">
        <v>9206</v>
      </c>
      <c r="C1249" t="s">
        <v>762</v>
      </c>
      <c r="D1249" t="s">
        <v>1655</v>
      </c>
      <c r="E1249">
        <v>4</v>
      </c>
      <c r="F1249" t="s">
        <v>13810</v>
      </c>
      <c r="G1249" s="88">
        <v>1</v>
      </c>
      <c r="H1249" s="88" t="s">
        <v>8278</v>
      </c>
      <c r="I1249">
        <v>1</v>
      </c>
      <c r="J1249" t="s">
        <v>13801</v>
      </c>
      <c r="K1249" t="s">
        <v>13811</v>
      </c>
      <c r="L1249">
        <v>270107</v>
      </c>
      <c r="M1249" t="s">
        <v>13588</v>
      </c>
      <c r="N1249">
        <v>270107006</v>
      </c>
      <c r="O1249" t="s">
        <v>13613</v>
      </c>
      <c r="P1249">
        <v>0</v>
      </c>
      <c r="Q1249">
        <v>2898.4153296922123</v>
      </c>
      <c r="R1249">
        <v>0</v>
      </c>
    </row>
    <row r="1250" spans="1:18" x14ac:dyDescent="0.25">
      <c r="A1250">
        <v>9</v>
      </c>
      <c r="B1250">
        <v>9206</v>
      </c>
      <c r="C1250" t="s">
        <v>762</v>
      </c>
      <c r="D1250" t="s">
        <v>1655</v>
      </c>
      <c r="E1250">
        <v>7</v>
      </c>
      <c r="F1250" t="s">
        <v>13813</v>
      </c>
      <c r="G1250" s="88">
        <v>2</v>
      </c>
      <c r="H1250" s="88" t="s">
        <v>13770</v>
      </c>
      <c r="I1250">
        <v>3</v>
      </c>
      <c r="J1250" t="s">
        <v>13814</v>
      </c>
      <c r="K1250" t="s">
        <v>13771</v>
      </c>
      <c r="L1250">
        <v>270107</v>
      </c>
      <c r="M1250" t="s">
        <v>13588</v>
      </c>
      <c r="N1250">
        <v>270107005</v>
      </c>
      <c r="O1250" t="s">
        <v>13608</v>
      </c>
      <c r="P1250">
        <v>0</v>
      </c>
      <c r="Q1250">
        <v>506.91666666666703</v>
      </c>
      <c r="R1250">
        <v>0</v>
      </c>
    </row>
    <row r="1251" spans="1:18" x14ac:dyDescent="0.25">
      <c r="A1251">
        <v>9</v>
      </c>
      <c r="B1251">
        <v>9206</v>
      </c>
      <c r="C1251" t="s">
        <v>762</v>
      </c>
      <c r="D1251" t="s">
        <v>1655</v>
      </c>
      <c r="E1251">
        <v>7</v>
      </c>
      <c r="F1251" t="s">
        <v>13813</v>
      </c>
      <c r="G1251" s="88">
        <v>2</v>
      </c>
      <c r="H1251" s="88" t="s">
        <v>13770</v>
      </c>
      <c r="I1251">
        <v>3</v>
      </c>
      <c r="J1251" t="s">
        <v>13814</v>
      </c>
      <c r="K1251" t="s">
        <v>13815</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13800</v>
      </c>
      <c r="G1252" s="88">
        <v>1</v>
      </c>
      <c r="H1252" s="88" t="s">
        <v>8278</v>
      </c>
      <c r="I1252">
        <v>1</v>
      </c>
      <c r="J1252" t="s">
        <v>13801</v>
      </c>
      <c r="K1252" t="s">
        <v>13802</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13800</v>
      </c>
      <c r="G1253" s="88">
        <v>1</v>
      </c>
      <c r="H1253" s="88" t="s">
        <v>8278</v>
      </c>
      <c r="I1253">
        <v>1</v>
      </c>
      <c r="J1253" t="s">
        <v>13801</v>
      </c>
      <c r="K1253" t="s">
        <v>13803</v>
      </c>
      <c r="L1253">
        <v>270107</v>
      </c>
      <c r="M1253" t="s">
        <v>13588</v>
      </c>
      <c r="N1253">
        <v>270107006</v>
      </c>
      <c r="O1253" t="s">
        <v>13613</v>
      </c>
      <c r="P1253">
        <v>0</v>
      </c>
      <c r="Q1253">
        <v>791.79666666666708</v>
      </c>
      <c r="R1253">
        <v>0</v>
      </c>
    </row>
    <row r="1254" spans="1:18" x14ac:dyDescent="0.25">
      <c r="A1254">
        <v>9</v>
      </c>
      <c r="B1254">
        <v>9207</v>
      </c>
      <c r="C1254" t="s">
        <v>762</v>
      </c>
      <c r="D1254" t="s">
        <v>1658</v>
      </c>
      <c r="E1254">
        <v>2</v>
      </c>
      <c r="F1254" t="s">
        <v>13804</v>
      </c>
      <c r="G1254" s="88">
        <v>2</v>
      </c>
      <c r="H1254" s="88" t="s">
        <v>13770</v>
      </c>
      <c r="I1254">
        <v>1</v>
      </c>
      <c r="J1254" t="s">
        <v>13801</v>
      </c>
      <c r="K1254" t="s">
        <v>13805</v>
      </c>
      <c r="L1254">
        <v>270107</v>
      </c>
      <c r="M1254" t="s">
        <v>13588</v>
      </c>
      <c r="N1254">
        <v>270107006</v>
      </c>
      <c r="O1254" t="s">
        <v>13613</v>
      </c>
      <c r="P1254">
        <v>0</v>
      </c>
      <c r="Q1254">
        <v>1402.610215053764</v>
      </c>
      <c r="R1254">
        <v>0</v>
      </c>
    </row>
    <row r="1255" spans="1:18" x14ac:dyDescent="0.25">
      <c r="A1255">
        <v>9</v>
      </c>
      <c r="B1255">
        <v>9207</v>
      </c>
      <c r="C1255" t="s">
        <v>762</v>
      </c>
      <c r="D1255" t="s">
        <v>1658</v>
      </c>
      <c r="E1255">
        <v>2</v>
      </c>
      <c r="F1255" t="s">
        <v>13804</v>
      </c>
      <c r="G1255" s="88">
        <v>2</v>
      </c>
      <c r="H1255" s="88" t="s">
        <v>13770</v>
      </c>
      <c r="I1255">
        <v>1</v>
      </c>
      <c r="J1255" t="s">
        <v>13801</v>
      </c>
      <c r="K1255" t="s">
        <v>13806</v>
      </c>
      <c r="L1255">
        <v>270107</v>
      </c>
      <c r="M1255" t="s">
        <v>13588</v>
      </c>
      <c r="N1255">
        <v>270107006</v>
      </c>
      <c r="O1255" t="s">
        <v>13613</v>
      </c>
      <c r="P1255">
        <v>0</v>
      </c>
      <c r="Q1255">
        <v>791.79666666666708</v>
      </c>
      <c r="R1255">
        <v>0</v>
      </c>
    </row>
    <row r="1256" spans="1:18" x14ac:dyDescent="0.25">
      <c r="A1256">
        <v>9</v>
      </c>
      <c r="B1256">
        <v>9207</v>
      </c>
      <c r="C1256" t="s">
        <v>762</v>
      </c>
      <c r="D1256" t="s">
        <v>1658</v>
      </c>
      <c r="E1256">
        <v>3</v>
      </c>
      <c r="F1256" t="s">
        <v>13807</v>
      </c>
      <c r="G1256" s="88">
        <v>1</v>
      </c>
      <c r="H1256" s="88" t="s">
        <v>8278</v>
      </c>
      <c r="I1256">
        <v>1</v>
      </c>
      <c r="J1256" t="s">
        <v>13801</v>
      </c>
      <c r="K1256" t="s">
        <v>13808</v>
      </c>
      <c r="L1256">
        <v>270107</v>
      </c>
      <c r="M1256" t="s">
        <v>13588</v>
      </c>
      <c r="N1256">
        <v>270107006</v>
      </c>
      <c r="O1256" t="s">
        <v>13613</v>
      </c>
      <c r="P1256">
        <v>0</v>
      </c>
      <c r="Q1256">
        <v>1402.610215053764</v>
      </c>
      <c r="R1256">
        <v>0</v>
      </c>
    </row>
    <row r="1257" spans="1:18" x14ac:dyDescent="0.25">
      <c r="A1257">
        <v>9</v>
      </c>
      <c r="B1257">
        <v>9207</v>
      </c>
      <c r="C1257" t="s">
        <v>762</v>
      </c>
      <c r="D1257" t="s">
        <v>1658</v>
      </c>
      <c r="E1257">
        <v>3</v>
      </c>
      <c r="F1257" t="s">
        <v>13807</v>
      </c>
      <c r="G1257" s="88">
        <v>1</v>
      </c>
      <c r="H1257" s="88" t="s">
        <v>8278</v>
      </c>
      <c r="I1257">
        <v>1</v>
      </c>
      <c r="J1257" t="s">
        <v>13801</v>
      </c>
      <c r="K1257" t="s">
        <v>13809</v>
      </c>
      <c r="L1257">
        <v>270107</v>
      </c>
      <c r="M1257" t="s">
        <v>13588</v>
      </c>
      <c r="N1257">
        <v>270107006</v>
      </c>
      <c r="O1257" t="s">
        <v>13613</v>
      </c>
      <c r="P1257">
        <v>0</v>
      </c>
      <c r="Q1257">
        <v>791.79666666666708</v>
      </c>
      <c r="R1257">
        <v>0</v>
      </c>
    </row>
    <row r="1258" spans="1:18" x14ac:dyDescent="0.25">
      <c r="A1258">
        <v>9</v>
      </c>
      <c r="B1258">
        <v>9207</v>
      </c>
      <c r="C1258" t="s">
        <v>762</v>
      </c>
      <c r="D1258" t="s">
        <v>1658</v>
      </c>
      <c r="E1258">
        <v>4</v>
      </c>
      <c r="F1258" t="s">
        <v>13810</v>
      </c>
      <c r="G1258" s="88">
        <v>1</v>
      </c>
      <c r="H1258" s="88" t="s">
        <v>8278</v>
      </c>
      <c r="I1258">
        <v>1</v>
      </c>
      <c r="J1258" t="s">
        <v>13801</v>
      </c>
      <c r="K1258" t="s">
        <v>13811</v>
      </c>
      <c r="L1258">
        <v>270107</v>
      </c>
      <c r="M1258" t="s">
        <v>13588</v>
      </c>
      <c r="N1258">
        <v>270107006</v>
      </c>
      <c r="O1258" t="s">
        <v>13613</v>
      </c>
      <c r="P1258">
        <v>0</v>
      </c>
      <c r="Q1258">
        <v>1687.4902150537641</v>
      </c>
      <c r="R1258">
        <v>0</v>
      </c>
    </row>
    <row r="1259" spans="1:18" x14ac:dyDescent="0.25">
      <c r="A1259">
        <v>9</v>
      </c>
      <c r="B1259">
        <v>9207</v>
      </c>
      <c r="C1259" t="s">
        <v>762</v>
      </c>
      <c r="D1259" t="s">
        <v>1658</v>
      </c>
      <c r="E1259">
        <v>4</v>
      </c>
      <c r="F1259" t="s">
        <v>13810</v>
      </c>
      <c r="G1259" s="88">
        <v>1</v>
      </c>
      <c r="H1259" s="88" t="s">
        <v>8278</v>
      </c>
      <c r="I1259">
        <v>1</v>
      </c>
      <c r="J1259" t="s">
        <v>13801</v>
      </c>
      <c r="K1259" t="s">
        <v>13812</v>
      </c>
      <c r="L1259">
        <v>270107</v>
      </c>
      <c r="M1259" t="s">
        <v>13588</v>
      </c>
      <c r="N1259">
        <v>270107006</v>
      </c>
      <c r="O1259" t="s">
        <v>13613</v>
      </c>
      <c r="P1259">
        <v>0</v>
      </c>
      <c r="Q1259">
        <v>506.91666666666703</v>
      </c>
      <c r="R1259">
        <v>0</v>
      </c>
    </row>
    <row r="1260" spans="1:18" x14ac:dyDescent="0.25">
      <c r="A1260">
        <v>9</v>
      </c>
      <c r="B1260">
        <v>9207</v>
      </c>
      <c r="C1260" t="s">
        <v>762</v>
      </c>
      <c r="D1260" t="s">
        <v>1658</v>
      </c>
      <c r="E1260">
        <v>7</v>
      </c>
      <c r="F1260" t="s">
        <v>13813</v>
      </c>
      <c r="G1260" s="88">
        <v>2</v>
      </c>
      <c r="H1260" s="88" t="s">
        <v>13770</v>
      </c>
      <c r="I1260">
        <v>3</v>
      </c>
      <c r="J1260" t="s">
        <v>13814</v>
      </c>
      <c r="K1260" t="s">
        <v>13771</v>
      </c>
      <c r="L1260">
        <v>270107</v>
      </c>
      <c r="M1260" t="s">
        <v>13588</v>
      </c>
      <c r="N1260">
        <v>270107005</v>
      </c>
      <c r="O1260" t="s">
        <v>13608</v>
      </c>
      <c r="P1260">
        <v>0</v>
      </c>
      <c r="Q1260">
        <v>506.91666666666703</v>
      </c>
      <c r="R1260">
        <v>0</v>
      </c>
    </row>
    <row r="1261" spans="1:18" x14ac:dyDescent="0.25">
      <c r="A1261">
        <v>9</v>
      </c>
      <c r="B1261">
        <v>9207</v>
      </c>
      <c r="C1261" t="s">
        <v>762</v>
      </c>
      <c r="D1261" t="s">
        <v>1658</v>
      </c>
      <c r="E1261">
        <v>7</v>
      </c>
      <c r="F1261" t="s">
        <v>13813</v>
      </c>
      <c r="G1261" s="88">
        <v>2</v>
      </c>
      <c r="H1261" s="88" t="s">
        <v>13770</v>
      </c>
      <c r="I1261">
        <v>3</v>
      </c>
      <c r="J1261" t="s">
        <v>13814</v>
      </c>
      <c r="K1261" t="s">
        <v>13815</v>
      </c>
      <c r="L1261">
        <v>270107</v>
      </c>
      <c r="M1261" t="s">
        <v>13588</v>
      </c>
      <c r="N1261">
        <v>270107005</v>
      </c>
      <c r="O1261" t="s">
        <v>13608</v>
      </c>
      <c r="P1261">
        <v>0</v>
      </c>
      <c r="Q1261">
        <v>1402.610215053764</v>
      </c>
      <c r="R1261">
        <v>0</v>
      </c>
    </row>
    <row r="1262" spans="1:18" x14ac:dyDescent="0.25">
      <c r="A1262">
        <v>9</v>
      </c>
      <c r="B1262">
        <v>9207</v>
      </c>
      <c r="C1262" t="s">
        <v>762</v>
      </c>
      <c r="D1262" t="s">
        <v>1658</v>
      </c>
      <c r="E1262">
        <v>7</v>
      </c>
      <c r="F1262" t="s">
        <v>13813</v>
      </c>
      <c r="G1262" s="88">
        <v>2</v>
      </c>
      <c r="H1262" s="88" t="s">
        <v>13770</v>
      </c>
      <c r="I1262">
        <v>3</v>
      </c>
      <c r="J1262" t="s">
        <v>13814</v>
      </c>
      <c r="K1262" t="s">
        <v>13816</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13800</v>
      </c>
      <c r="G1263" s="88">
        <v>1</v>
      </c>
      <c r="H1263" s="88" t="s">
        <v>8278</v>
      </c>
      <c r="I1263">
        <v>1</v>
      </c>
      <c r="J1263" t="s">
        <v>13801</v>
      </c>
      <c r="K1263" t="s">
        <v>13802</v>
      </c>
      <c r="L1263">
        <v>270107</v>
      </c>
      <c r="M1263" t="s">
        <v>13588</v>
      </c>
      <c r="N1263">
        <v>270107006</v>
      </c>
      <c r="O1263" t="s">
        <v>13613</v>
      </c>
      <c r="P1263">
        <v>0</v>
      </c>
      <c r="Q1263">
        <v>7440.482179552826</v>
      </c>
      <c r="R1263">
        <v>0</v>
      </c>
    </row>
    <row r="1264" spans="1:18" x14ac:dyDescent="0.25">
      <c r="A1264">
        <v>9</v>
      </c>
      <c r="B1264">
        <v>9208</v>
      </c>
      <c r="C1264" t="s">
        <v>762</v>
      </c>
      <c r="D1264" t="s">
        <v>1661</v>
      </c>
      <c r="E1264">
        <v>2</v>
      </c>
      <c r="F1264" t="s">
        <v>13804</v>
      </c>
      <c r="G1264" s="88">
        <v>2</v>
      </c>
      <c r="H1264" s="88" t="s">
        <v>13770</v>
      </c>
      <c r="I1264">
        <v>1</v>
      </c>
      <c r="J1264" t="s">
        <v>13801</v>
      </c>
      <c r="K1264" t="s">
        <v>13805</v>
      </c>
      <c r="L1264">
        <v>270107</v>
      </c>
      <c r="M1264" t="s">
        <v>13588</v>
      </c>
      <c r="N1264">
        <v>270107006</v>
      </c>
      <c r="O1264" t="s">
        <v>13613</v>
      </c>
      <c r="P1264">
        <v>0</v>
      </c>
      <c r="Q1264">
        <v>5676.365421289187</v>
      </c>
      <c r="R1264">
        <v>0</v>
      </c>
    </row>
    <row r="1265" spans="1:18" x14ac:dyDescent="0.25">
      <c r="A1265">
        <v>9</v>
      </c>
      <c r="B1265">
        <v>9208</v>
      </c>
      <c r="C1265" t="s">
        <v>762</v>
      </c>
      <c r="D1265" t="s">
        <v>1661</v>
      </c>
      <c r="E1265">
        <v>2</v>
      </c>
      <c r="F1265" t="s">
        <v>13804</v>
      </c>
      <c r="G1265" s="88">
        <v>2</v>
      </c>
      <c r="H1265" s="88" t="s">
        <v>13770</v>
      </c>
      <c r="I1265">
        <v>1</v>
      </c>
      <c r="J1265" t="s">
        <v>13801</v>
      </c>
      <c r="K1265" t="s">
        <v>13806</v>
      </c>
      <c r="L1265">
        <v>270107</v>
      </c>
      <c r="M1265" t="s">
        <v>13588</v>
      </c>
      <c r="N1265">
        <v>270107006</v>
      </c>
      <c r="O1265" t="s">
        <v>13613</v>
      </c>
      <c r="P1265">
        <v>0</v>
      </c>
      <c r="Q1265">
        <v>1764.1167582636399</v>
      </c>
      <c r="R1265">
        <v>0</v>
      </c>
    </row>
    <row r="1266" spans="1:18" x14ac:dyDescent="0.25">
      <c r="A1266">
        <v>9</v>
      </c>
      <c r="B1266">
        <v>9208</v>
      </c>
      <c r="C1266" t="s">
        <v>762</v>
      </c>
      <c r="D1266" t="s">
        <v>1661</v>
      </c>
      <c r="E1266">
        <v>3</v>
      </c>
      <c r="F1266" t="s">
        <v>13807</v>
      </c>
      <c r="G1266" s="88">
        <v>1</v>
      </c>
      <c r="H1266" s="88" t="s">
        <v>8278</v>
      </c>
      <c r="I1266">
        <v>1</v>
      </c>
      <c r="J1266" t="s">
        <v>13801</v>
      </c>
      <c r="K1266" t="s">
        <v>13808</v>
      </c>
      <c r="L1266">
        <v>270107</v>
      </c>
      <c r="M1266" t="s">
        <v>13588</v>
      </c>
      <c r="N1266">
        <v>270107006</v>
      </c>
      <c r="O1266" t="s">
        <v>13613</v>
      </c>
      <c r="P1266">
        <v>0</v>
      </c>
      <c r="Q1266">
        <v>7440.482179552826</v>
      </c>
      <c r="R1266">
        <v>0</v>
      </c>
    </row>
    <row r="1267" spans="1:18" x14ac:dyDescent="0.25">
      <c r="A1267">
        <v>9</v>
      </c>
      <c r="B1267">
        <v>9208</v>
      </c>
      <c r="C1267" t="s">
        <v>762</v>
      </c>
      <c r="D1267" t="s">
        <v>1661</v>
      </c>
      <c r="E1267">
        <v>4</v>
      </c>
      <c r="F1267" t="s">
        <v>13810</v>
      </c>
      <c r="G1267" s="88">
        <v>1</v>
      </c>
      <c r="H1267" s="88" t="s">
        <v>8278</v>
      </c>
      <c r="I1267">
        <v>1</v>
      </c>
      <c r="J1267" t="s">
        <v>13801</v>
      </c>
      <c r="K1267" t="s">
        <v>13811</v>
      </c>
      <c r="L1267">
        <v>270107</v>
      </c>
      <c r="M1267" t="s">
        <v>13588</v>
      </c>
      <c r="N1267">
        <v>270107006</v>
      </c>
      <c r="O1267" t="s">
        <v>13613</v>
      </c>
      <c r="P1267">
        <v>0</v>
      </c>
      <c r="Q1267">
        <v>7440.482179552826</v>
      </c>
      <c r="R1267">
        <v>0</v>
      </c>
    </row>
    <row r="1268" spans="1:18" x14ac:dyDescent="0.25">
      <c r="A1268">
        <v>9</v>
      </c>
      <c r="B1268">
        <v>9208</v>
      </c>
      <c r="C1268" t="s">
        <v>762</v>
      </c>
      <c r="D1268" t="s">
        <v>1661</v>
      </c>
      <c r="E1268">
        <v>7</v>
      </c>
      <c r="F1268" t="s">
        <v>13813</v>
      </c>
      <c r="G1268" s="88">
        <v>2</v>
      </c>
      <c r="H1268" s="88" t="s">
        <v>13770</v>
      </c>
      <c r="I1268">
        <v>3</v>
      </c>
      <c r="J1268" t="s">
        <v>13814</v>
      </c>
      <c r="K1268" t="s">
        <v>13771</v>
      </c>
      <c r="L1268">
        <v>270107</v>
      </c>
      <c r="M1268" t="s">
        <v>13588</v>
      </c>
      <c r="N1268">
        <v>270107005</v>
      </c>
      <c r="O1268" t="s">
        <v>13608</v>
      </c>
      <c r="P1268">
        <v>0</v>
      </c>
      <c r="Q1268">
        <v>3259.9218729020881</v>
      </c>
      <c r="R1268">
        <v>0</v>
      </c>
    </row>
    <row r="1269" spans="1:18" x14ac:dyDescent="0.25">
      <c r="A1269">
        <v>9</v>
      </c>
      <c r="B1269">
        <v>9208</v>
      </c>
      <c r="C1269" t="s">
        <v>762</v>
      </c>
      <c r="D1269" t="s">
        <v>1661</v>
      </c>
      <c r="E1269">
        <v>7</v>
      </c>
      <c r="F1269" t="s">
        <v>13813</v>
      </c>
      <c r="G1269" s="88">
        <v>2</v>
      </c>
      <c r="H1269" s="88" t="s">
        <v>13770</v>
      </c>
      <c r="I1269">
        <v>3</v>
      </c>
      <c r="J1269" t="s">
        <v>13814</v>
      </c>
      <c r="K1269" t="s">
        <v>13815</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13800</v>
      </c>
      <c r="G1270" s="88">
        <v>1</v>
      </c>
      <c r="H1270" s="88" t="s">
        <v>8278</v>
      </c>
      <c r="I1270">
        <v>1</v>
      </c>
      <c r="J1270" t="s">
        <v>13801</v>
      </c>
      <c r="K1270" t="s">
        <v>13802</v>
      </c>
      <c r="L1270">
        <v>270107</v>
      </c>
      <c r="M1270" t="s">
        <v>13588</v>
      </c>
      <c r="N1270">
        <v>270107006</v>
      </c>
      <c r="O1270" t="s">
        <v>13613</v>
      </c>
      <c r="P1270">
        <v>0</v>
      </c>
      <c r="Q1270">
        <v>6692.9839011207841</v>
      </c>
      <c r="R1270">
        <v>0</v>
      </c>
    </row>
    <row r="1271" spans="1:18" x14ac:dyDescent="0.25">
      <c r="A1271">
        <v>9</v>
      </c>
      <c r="B1271">
        <v>9209</v>
      </c>
      <c r="C1271" t="s">
        <v>762</v>
      </c>
      <c r="D1271" t="s">
        <v>1664</v>
      </c>
      <c r="E1271">
        <v>2</v>
      </c>
      <c r="F1271" t="s">
        <v>13804</v>
      </c>
      <c r="G1271" s="88">
        <v>2</v>
      </c>
      <c r="H1271" s="88" t="s">
        <v>13770</v>
      </c>
      <c r="I1271">
        <v>1</v>
      </c>
      <c r="J1271" t="s">
        <v>13801</v>
      </c>
      <c r="K1271" t="s">
        <v>13805</v>
      </c>
      <c r="L1271">
        <v>270107</v>
      </c>
      <c r="M1271" t="s">
        <v>13588</v>
      </c>
      <c r="N1271">
        <v>270107006</v>
      </c>
      <c r="O1271" t="s">
        <v>13613</v>
      </c>
      <c r="P1271">
        <v>0</v>
      </c>
      <c r="Q1271">
        <v>5901.1872344541189</v>
      </c>
      <c r="R1271">
        <v>0</v>
      </c>
    </row>
    <row r="1272" spans="1:18" x14ac:dyDescent="0.25">
      <c r="A1272">
        <v>9</v>
      </c>
      <c r="B1272">
        <v>9209</v>
      </c>
      <c r="C1272" t="s">
        <v>762</v>
      </c>
      <c r="D1272" t="s">
        <v>1664</v>
      </c>
      <c r="E1272">
        <v>2</v>
      </c>
      <c r="F1272" t="s">
        <v>13804</v>
      </c>
      <c r="G1272" s="88">
        <v>2</v>
      </c>
      <c r="H1272" s="88" t="s">
        <v>13770</v>
      </c>
      <c r="I1272">
        <v>1</v>
      </c>
      <c r="J1272" t="s">
        <v>13801</v>
      </c>
      <c r="K1272" t="s">
        <v>13806</v>
      </c>
      <c r="L1272">
        <v>270107</v>
      </c>
      <c r="M1272" t="s">
        <v>13588</v>
      </c>
      <c r="N1272">
        <v>270107006</v>
      </c>
      <c r="O1272" t="s">
        <v>13613</v>
      </c>
      <c r="P1272">
        <v>0</v>
      </c>
      <c r="Q1272">
        <v>791.79666666666708</v>
      </c>
      <c r="R1272">
        <v>0</v>
      </c>
    </row>
    <row r="1273" spans="1:18" x14ac:dyDescent="0.25">
      <c r="A1273">
        <v>9</v>
      </c>
      <c r="B1273">
        <v>9209</v>
      </c>
      <c r="C1273" t="s">
        <v>762</v>
      </c>
      <c r="D1273" t="s">
        <v>1664</v>
      </c>
      <c r="E1273">
        <v>3</v>
      </c>
      <c r="F1273" t="s">
        <v>13807</v>
      </c>
      <c r="G1273" s="88">
        <v>1</v>
      </c>
      <c r="H1273" s="88" t="s">
        <v>8278</v>
      </c>
      <c r="I1273">
        <v>1</v>
      </c>
      <c r="J1273" t="s">
        <v>13801</v>
      </c>
      <c r="K1273" t="s">
        <v>13808</v>
      </c>
      <c r="L1273">
        <v>270107</v>
      </c>
      <c r="M1273" t="s">
        <v>13588</v>
      </c>
      <c r="N1273">
        <v>270107006</v>
      </c>
      <c r="O1273" t="s">
        <v>13613</v>
      </c>
      <c r="P1273">
        <v>0</v>
      </c>
      <c r="Q1273">
        <v>6692.9839011207841</v>
      </c>
      <c r="R1273">
        <v>0</v>
      </c>
    </row>
    <row r="1274" spans="1:18" x14ac:dyDescent="0.25">
      <c r="A1274">
        <v>9</v>
      </c>
      <c r="B1274">
        <v>9209</v>
      </c>
      <c r="C1274" t="s">
        <v>762</v>
      </c>
      <c r="D1274" t="s">
        <v>1664</v>
      </c>
      <c r="E1274">
        <v>4</v>
      </c>
      <c r="F1274" t="s">
        <v>13810</v>
      </c>
      <c r="G1274" s="88">
        <v>1</v>
      </c>
      <c r="H1274" s="88" t="s">
        <v>8278</v>
      </c>
      <c r="I1274">
        <v>1</v>
      </c>
      <c r="J1274" t="s">
        <v>13801</v>
      </c>
      <c r="K1274" t="s">
        <v>13811</v>
      </c>
      <c r="L1274">
        <v>270107</v>
      </c>
      <c r="M1274" t="s">
        <v>13588</v>
      </c>
      <c r="N1274">
        <v>270107006</v>
      </c>
      <c r="O1274" t="s">
        <v>13613</v>
      </c>
      <c r="P1274">
        <v>0</v>
      </c>
      <c r="Q1274">
        <v>6692.9839011207841</v>
      </c>
      <c r="R1274">
        <v>0</v>
      </c>
    </row>
    <row r="1275" spans="1:18" x14ac:dyDescent="0.25">
      <c r="A1275">
        <v>9</v>
      </c>
      <c r="B1275">
        <v>9209</v>
      </c>
      <c r="C1275" t="s">
        <v>762</v>
      </c>
      <c r="D1275" t="s">
        <v>1664</v>
      </c>
      <c r="E1275">
        <v>7</v>
      </c>
      <c r="F1275" t="s">
        <v>13813</v>
      </c>
      <c r="G1275" s="88">
        <v>2</v>
      </c>
      <c r="H1275" s="88" t="s">
        <v>13770</v>
      </c>
      <c r="I1275">
        <v>3</v>
      </c>
      <c r="J1275" t="s">
        <v>13814</v>
      </c>
      <c r="K1275" t="s">
        <v>13771</v>
      </c>
      <c r="L1275">
        <v>270107</v>
      </c>
      <c r="M1275" t="s">
        <v>13588</v>
      </c>
      <c r="N1275">
        <v>270107005</v>
      </c>
      <c r="O1275" t="s">
        <v>13608</v>
      </c>
      <c r="P1275">
        <v>0</v>
      </c>
      <c r="Q1275">
        <v>284.88</v>
      </c>
      <c r="R1275">
        <v>0</v>
      </c>
    </row>
    <row r="1276" spans="1:18" x14ac:dyDescent="0.25">
      <c r="A1276">
        <v>9</v>
      </c>
      <c r="B1276">
        <v>9209</v>
      </c>
      <c r="C1276" t="s">
        <v>762</v>
      </c>
      <c r="D1276" t="s">
        <v>1664</v>
      </c>
      <c r="E1276">
        <v>7</v>
      </c>
      <c r="F1276" t="s">
        <v>13813</v>
      </c>
      <c r="G1276" s="88">
        <v>2</v>
      </c>
      <c r="H1276" s="88" t="s">
        <v>13770</v>
      </c>
      <c r="I1276">
        <v>3</v>
      </c>
      <c r="J1276" t="s">
        <v>13814</v>
      </c>
      <c r="K1276" t="s">
        <v>13815</v>
      </c>
      <c r="L1276">
        <v>270107</v>
      </c>
      <c r="M1276" t="s">
        <v>13588</v>
      </c>
      <c r="N1276">
        <v>270107005</v>
      </c>
      <c r="O1276" t="s">
        <v>13608</v>
      </c>
      <c r="P1276">
        <v>0</v>
      </c>
      <c r="Q1276">
        <v>6408.1039011207849</v>
      </c>
      <c r="R1276">
        <v>0</v>
      </c>
    </row>
    <row r="1277" spans="1:18" x14ac:dyDescent="0.25">
      <c r="A1277">
        <v>9</v>
      </c>
      <c r="B1277">
        <v>9210</v>
      </c>
      <c r="C1277" t="s">
        <v>762</v>
      </c>
      <c r="D1277" t="s">
        <v>13773</v>
      </c>
      <c r="E1277">
        <v>1</v>
      </c>
      <c r="F1277" t="s">
        <v>13800</v>
      </c>
      <c r="G1277" s="88">
        <v>1</v>
      </c>
      <c r="H1277" s="88" t="s">
        <v>8278</v>
      </c>
      <c r="I1277">
        <v>1</v>
      </c>
      <c r="J1277" t="s">
        <v>13801</v>
      </c>
      <c r="K1277" t="s">
        <v>13802</v>
      </c>
      <c r="L1277">
        <v>270107</v>
      </c>
      <c r="M1277" t="s">
        <v>13588</v>
      </c>
      <c r="N1277">
        <v>270107006</v>
      </c>
      <c r="O1277" t="s">
        <v>13613</v>
      </c>
      <c r="P1277">
        <v>0</v>
      </c>
      <c r="Q1277">
        <v>2035.509629629629</v>
      </c>
      <c r="R1277">
        <v>0</v>
      </c>
    </row>
    <row r="1278" spans="1:18" x14ac:dyDescent="0.25">
      <c r="A1278">
        <v>9</v>
      </c>
      <c r="B1278">
        <v>9210</v>
      </c>
      <c r="C1278" t="s">
        <v>762</v>
      </c>
      <c r="D1278" t="s">
        <v>13773</v>
      </c>
      <c r="E1278">
        <v>2</v>
      </c>
      <c r="F1278" t="s">
        <v>13804</v>
      </c>
      <c r="G1278" s="88">
        <v>2</v>
      </c>
      <c r="H1278" s="88" t="s">
        <v>13770</v>
      </c>
      <c r="I1278">
        <v>1</v>
      </c>
      <c r="J1278" t="s">
        <v>13801</v>
      </c>
      <c r="K1278" t="s">
        <v>13805</v>
      </c>
      <c r="L1278">
        <v>270107</v>
      </c>
      <c r="M1278" t="s">
        <v>13588</v>
      </c>
      <c r="N1278">
        <v>270107006</v>
      </c>
      <c r="O1278" t="s">
        <v>13613</v>
      </c>
      <c r="P1278">
        <v>0</v>
      </c>
      <c r="Q1278">
        <v>2035.509629629629</v>
      </c>
      <c r="R1278">
        <v>0</v>
      </c>
    </row>
    <row r="1279" spans="1:18" x14ac:dyDescent="0.25">
      <c r="A1279">
        <v>9</v>
      </c>
      <c r="B1279">
        <v>9210</v>
      </c>
      <c r="C1279" t="s">
        <v>762</v>
      </c>
      <c r="D1279" t="s">
        <v>13773</v>
      </c>
      <c r="E1279">
        <v>3</v>
      </c>
      <c r="F1279" t="s">
        <v>13807</v>
      </c>
      <c r="G1279" s="88">
        <v>1</v>
      </c>
      <c r="H1279" s="88" t="s">
        <v>8278</v>
      </c>
      <c r="I1279">
        <v>1</v>
      </c>
      <c r="J1279" t="s">
        <v>13801</v>
      </c>
      <c r="K1279" t="s">
        <v>13808</v>
      </c>
      <c r="L1279">
        <v>270107</v>
      </c>
      <c r="M1279" t="s">
        <v>13588</v>
      </c>
      <c r="N1279">
        <v>270107006</v>
      </c>
      <c r="O1279" t="s">
        <v>13613</v>
      </c>
      <c r="P1279">
        <v>0</v>
      </c>
      <c r="Q1279">
        <v>2035.509629629629</v>
      </c>
      <c r="R1279">
        <v>0</v>
      </c>
    </row>
    <row r="1280" spans="1:18" x14ac:dyDescent="0.25">
      <c r="A1280">
        <v>9</v>
      </c>
      <c r="B1280">
        <v>9210</v>
      </c>
      <c r="C1280" t="s">
        <v>762</v>
      </c>
      <c r="D1280" t="s">
        <v>13773</v>
      </c>
      <c r="E1280">
        <v>4</v>
      </c>
      <c r="F1280" t="s">
        <v>13810</v>
      </c>
      <c r="G1280" s="88">
        <v>1</v>
      </c>
      <c r="H1280" s="88" t="s">
        <v>8278</v>
      </c>
      <c r="I1280">
        <v>1</v>
      </c>
      <c r="J1280" t="s">
        <v>13801</v>
      </c>
      <c r="K1280" t="s">
        <v>13811</v>
      </c>
      <c r="L1280">
        <v>270107</v>
      </c>
      <c r="M1280" t="s">
        <v>13588</v>
      </c>
      <c r="N1280">
        <v>270107006</v>
      </c>
      <c r="O1280" t="s">
        <v>13613</v>
      </c>
      <c r="P1280">
        <v>0</v>
      </c>
      <c r="Q1280">
        <v>2035.509629629629</v>
      </c>
      <c r="R1280">
        <v>0</v>
      </c>
    </row>
    <row r="1281" spans="1:18" x14ac:dyDescent="0.25">
      <c r="A1281">
        <v>9</v>
      </c>
      <c r="B1281">
        <v>9210</v>
      </c>
      <c r="C1281" t="s">
        <v>762</v>
      </c>
      <c r="D1281" t="s">
        <v>13773</v>
      </c>
      <c r="E1281">
        <v>7</v>
      </c>
      <c r="F1281" t="s">
        <v>13813</v>
      </c>
      <c r="G1281" s="88">
        <v>2</v>
      </c>
      <c r="H1281" s="88" t="s">
        <v>13770</v>
      </c>
      <c r="I1281">
        <v>3</v>
      </c>
      <c r="J1281" t="s">
        <v>13814</v>
      </c>
      <c r="K1281" t="s">
        <v>13771</v>
      </c>
      <c r="L1281">
        <v>270107</v>
      </c>
      <c r="M1281" t="s">
        <v>13588</v>
      </c>
      <c r="N1281">
        <v>270107005</v>
      </c>
      <c r="O1281" t="s">
        <v>13608</v>
      </c>
      <c r="P1281">
        <v>0</v>
      </c>
      <c r="Q1281">
        <v>583.54320987654296</v>
      </c>
      <c r="R1281">
        <v>0</v>
      </c>
    </row>
    <row r="1282" spans="1:18" x14ac:dyDescent="0.25">
      <c r="A1282">
        <v>9</v>
      </c>
      <c r="B1282">
        <v>9210</v>
      </c>
      <c r="C1282" t="s">
        <v>762</v>
      </c>
      <c r="D1282" t="s">
        <v>13773</v>
      </c>
      <c r="E1282">
        <v>7</v>
      </c>
      <c r="F1282" t="s">
        <v>13813</v>
      </c>
      <c r="G1282" s="88">
        <v>2</v>
      </c>
      <c r="H1282" s="88" t="s">
        <v>13770</v>
      </c>
      <c r="I1282">
        <v>3</v>
      </c>
      <c r="J1282" t="s">
        <v>13814</v>
      </c>
      <c r="K1282" t="s">
        <v>13815</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13800</v>
      </c>
      <c r="G1283" s="88">
        <v>1</v>
      </c>
      <c r="H1283" s="88" t="s">
        <v>8278</v>
      </c>
      <c r="I1283">
        <v>1</v>
      </c>
      <c r="J1283" t="s">
        <v>13801</v>
      </c>
      <c r="K1283" t="s">
        <v>13802</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13800</v>
      </c>
      <c r="G1284" s="88">
        <v>1</v>
      </c>
      <c r="H1284" s="88" t="s">
        <v>8278</v>
      </c>
      <c r="I1284">
        <v>1</v>
      </c>
      <c r="J1284" t="s">
        <v>13801</v>
      </c>
      <c r="K1284" t="s">
        <v>13803</v>
      </c>
      <c r="L1284">
        <v>270107</v>
      </c>
      <c r="M1284" t="s">
        <v>13588</v>
      </c>
      <c r="N1284">
        <v>270107006</v>
      </c>
      <c r="O1284" t="s">
        <v>13613</v>
      </c>
      <c r="P1284">
        <v>132</v>
      </c>
      <c r="Q1284">
        <v>0</v>
      </c>
      <c r="R1284">
        <v>0</v>
      </c>
    </row>
    <row r="1285" spans="1:18" x14ac:dyDescent="0.25">
      <c r="A1285">
        <v>9</v>
      </c>
      <c r="B1285">
        <v>9211</v>
      </c>
      <c r="C1285" t="s">
        <v>762</v>
      </c>
      <c r="D1285" t="s">
        <v>1670</v>
      </c>
      <c r="E1285">
        <v>2</v>
      </c>
      <c r="F1285" t="s">
        <v>13804</v>
      </c>
      <c r="G1285" s="88">
        <v>2</v>
      </c>
      <c r="H1285" s="88" t="s">
        <v>13770</v>
      </c>
      <c r="I1285">
        <v>1</v>
      </c>
      <c r="J1285" t="s">
        <v>13801</v>
      </c>
      <c r="K1285" t="s">
        <v>13805</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2</v>
      </c>
      <c r="F1286" t="s">
        <v>13804</v>
      </c>
      <c r="G1286" s="88">
        <v>2</v>
      </c>
      <c r="H1286" s="88" t="s">
        <v>13770</v>
      </c>
      <c r="I1286">
        <v>1</v>
      </c>
      <c r="J1286" t="s">
        <v>13801</v>
      </c>
      <c r="K1286" t="s">
        <v>13806</v>
      </c>
      <c r="L1286">
        <v>270107</v>
      </c>
      <c r="M1286" t="s">
        <v>13588</v>
      </c>
      <c r="N1286">
        <v>270107006</v>
      </c>
      <c r="O1286" t="s">
        <v>13613</v>
      </c>
      <c r="P1286">
        <v>409</v>
      </c>
      <c r="Q1286">
        <v>1479.23675826364</v>
      </c>
      <c r="R1286">
        <v>0</v>
      </c>
    </row>
    <row r="1287" spans="1:18" x14ac:dyDescent="0.25">
      <c r="A1287">
        <v>9</v>
      </c>
      <c r="B1287">
        <v>9211</v>
      </c>
      <c r="C1287" t="s">
        <v>762</v>
      </c>
      <c r="D1287" t="s">
        <v>1670</v>
      </c>
      <c r="E1287">
        <v>3</v>
      </c>
      <c r="F1287" t="s">
        <v>13807</v>
      </c>
      <c r="G1287" s="88">
        <v>1</v>
      </c>
      <c r="H1287" s="88" t="s">
        <v>8278</v>
      </c>
      <c r="I1287">
        <v>1</v>
      </c>
      <c r="J1287" t="s">
        <v>13801</v>
      </c>
      <c r="K1287" t="s">
        <v>13808</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3</v>
      </c>
      <c r="F1288" t="s">
        <v>13807</v>
      </c>
      <c r="G1288" s="88">
        <v>1</v>
      </c>
      <c r="H1288" s="88" t="s">
        <v>8278</v>
      </c>
      <c r="I1288">
        <v>1</v>
      </c>
      <c r="J1288" t="s">
        <v>13801</v>
      </c>
      <c r="K1288" t="s">
        <v>13809</v>
      </c>
      <c r="L1288">
        <v>270107</v>
      </c>
      <c r="M1288" t="s">
        <v>13588</v>
      </c>
      <c r="N1288">
        <v>270107006</v>
      </c>
      <c r="O1288" t="s">
        <v>13613</v>
      </c>
      <c r="P1288">
        <v>132</v>
      </c>
      <c r="Q1288">
        <v>0</v>
      </c>
      <c r="R1288">
        <v>0</v>
      </c>
    </row>
    <row r="1289" spans="1:18" x14ac:dyDescent="0.25">
      <c r="A1289">
        <v>9</v>
      </c>
      <c r="B1289">
        <v>9211</v>
      </c>
      <c r="C1289" t="s">
        <v>762</v>
      </c>
      <c r="D1289" t="s">
        <v>1670</v>
      </c>
      <c r="E1289">
        <v>4</v>
      </c>
      <c r="F1289" t="s">
        <v>13810</v>
      </c>
      <c r="G1289" s="88">
        <v>1</v>
      </c>
      <c r="H1289" s="88" t="s">
        <v>8278</v>
      </c>
      <c r="I1289">
        <v>1</v>
      </c>
      <c r="J1289" t="s">
        <v>13801</v>
      </c>
      <c r="K1289" t="s">
        <v>13811</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4</v>
      </c>
      <c r="F1290" t="s">
        <v>13810</v>
      </c>
      <c r="G1290" s="88">
        <v>1</v>
      </c>
      <c r="H1290" s="88" t="s">
        <v>8278</v>
      </c>
      <c r="I1290">
        <v>1</v>
      </c>
      <c r="J1290" t="s">
        <v>13801</v>
      </c>
      <c r="K1290" t="s">
        <v>13812</v>
      </c>
      <c r="L1290">
        <v>270107</v>
      </c>
      <c r="M1290" t="s">
        <v>13588</v>
      </c>
      <c r="N1290">
        <v>270107006</v>
      </c>
      <c r="O1290" t="s">
        <v>13613</v>
      </c>
      <c r="P1290">
        <v>132</v>
      </c>
      <c r="Q1290">
        <v>0</v>
      </c>
      <c r="R1290">
        <v>0</v>
      </c>
    </row>
    <row r="1291" spans="1:18" x14ac:dyDescent="0.25">
      <c r="A1291">
        <v>9</v>
      </c>
      <c r="B1291">
        <v>9211</v>
      </c>
      <c r="C1291" t="s">
        <v>762</v>
      </c>
      <c r="D1291" t="s">
        <v>1670</v>
      </c>
      <c r="E1291">
        <v>7</v>
      </c>
      <c r="F1291" t="s">
        <v>13813</v>
      </c>
      <c r="G1291" s="88">
        <v>2</v>
      </c>
      <c r="H1291" s="88" t="s">
        <v>13770</v>
      </c>
      <c r="I1291">
        <v>3</v>
      </c>
      <c r="J1291" t="s">
        <v>13814</v>
      </c>
      <c r="K1291" t="s">
        <v>13771</v>
      </c>
      <c r="L1291">
        <v>270107</v>
      </c>
      <c r="M1291" t="s">
        <v>13588</v>
      </c>
      <c r="N1291">
        <v>270107005</v>
      </c>
      <c r="O1291" t="s">
        <v>13608</v>
      </c>
      <c r="P1291">
        <v>544</v>
      </c>
      <c r="Q1291">
        <v>4679.6270967741939</v>
      </c>
      <c r="R1291">
        <v>0</v>
      </c>
    </row>
    <row r="1292" spans="1:18" x14ac:dyDescent="0.25">
      <c r="A1292">
        <v>9</v>
      </c>
      <c r="B1292">
        <v>9211</v>
      </c>
      <c r="C1292" t="s">
        <v>762</v>
      </c>
      <c r="D1292" t="s">
        <v>1670</v>
      </c>
      <c r="E1292">
        <v>7</v>
      </c>
      <c r="F1292" t="s">
        <v>13813</v>
      </c>
      <c r="G1292" s="88">
        <v>2</v>
      </c>
      <c r="H1292" s="88" t="s">
        <v>13770</v>
      </c>
      <c r="I1292">
        <v>3</v>
      </c>
      <c r="J1292" t="s">
        <v>13814</v>
      </c>
      <c r="K1292" t="s">
        <v>13815</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7</v>
      </c>
      <c r="F1293" t="s">
        <v>13813</v>
      </c>
      <c r="G1293" s="88">
        <v>2</v>
      </c>
      <c r="H1293" s="88" t="s">
        <v>13770</v>
      </c>
      <c r="I1293">
        <v>3</v>
      </c>
      <c r="J1293" t="s">
        <v>13814</v>
      </c>
      <c r="K1293" t="s">
        <v>13816</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13800</v>
      </c>
      <c r="G1294" s="88">
        <v>1</v>
      </c>
      <c r="H1294" s="88" t="s">
        <v>8278</v>
      </c>
      <c r="I1294">
        <v>1</v>
      </c>
      <c r="J1294" t="s">
        <v>13801</v>
      </c>
      <c r="K1294" t="s">
        <v>13802</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13800</v>
      </c>
      <c r="G1295" s="88">
        <v>1</v>
      </c>
      <c r="H1295" s="88" t="s">
        <v>8278</v>
      </c>
      <c r="I1295">
        <v>1</v>
      </c>
      <c r="J1295" t="s">
        <v>13801</v>
      </c>
      <c r="K1295" t="s">
        <v>13803</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2</v>
      </c>
      <c r="F1296" t="s">
        <v>13804</v>
      </c>
      <c r="G1296" s="88">
        <v>2</v>
      </c>
      <c r="H1296" s="88" t="s">
        <v>13770</v>
      </c>
      <c r="I1296">
        <v>1</v>
      </c>
      <c r="J1296" t="s">
        <v>13801</v>
      </c>
      <c r="K1296" t="s">
        <v>13805</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2</v>
      </c>
      <c r="F1297" t="s">
        <v>13804</v>
      </c>
      <c r="G1297" s="88">
        <v>2</v>
      </c>
      <c r="H1297" s="88" t="s">
        <v>13770</v>
      </c>
      <c r="I1297">
        <v>1</v>
      </c>
      <c r="J1297" t="s">
        <v>13801</v>
      </c>
      <c r="K1297" t="s">
        <v>13806</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3</v>
      </c>
      <c r="F1298" t="s">
        <v>13807</v>
      </c>
      <c r="G1298" s="88">
        <v>1</v>
      </c>
      <c r="H1298" s="88" t="s">
        <v>8278</v>
      </c>
      <c r="I1298">
        <v>1</v>
      </c>
      <c r="J1298" t="s">
        <v>13801</v>
      </c>
      <c r="K1298" t="s">
        <v>13808</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3</v>
      </c>
      <c r="F1299" t="s">
        <v>13807</v>
      </c>
      <c r="G1299" s="88">
        <v>1</v>
      </c>
      <c r="H1299" s="88" t="s">
        <v>8278</v>
      </c>
      <c r="I1299">
        <v>1</v>
      </c>
      <c r="J1299" t="s">
        <v>13801</v>
      </c>
      <c r="K1299" t="s">
        <v>13809</v>
      </c>
      <c r="L1299">
        <v>270107</v>
      </c>
      <c r="M1299" t="s">
        <v>13588</v>
      </c>
      <c r="N1299">
        <v>270107006</v>
      </c>
      <c r="O1299" t="s">
        <v>13613</v>
      </c>
      <c r="P1299">
        <v>435</v>
      </c>
      <c r="Q1299">
        <v>444.94623655914</v>
      </c>
      <c r="R1299">
        <v>0</v>
      </c>
    </row>
    <row r="1300" spans="1:18" x14ac:dyDescent="0.25">
      <c r="A1300">
        <v>10</v>
      </c>
      <c r="B1300">
        <v>10101</v>
      </c>
      <c r="C1300" t="s">
        <v>777</v>
      </c>
      <c r="D1300" t="s">
        <v>1673</v>
      </c>
      <c r="E1300">
        <v>4</v>
      </c>
      <c r="F1300" t="s">
        <v>13810</v>
      </c>
      <c r="G1300" s="88">
        <v>1</v>
      </c>
      <c r="H1300" s="88" t="s">
        <v>8278</v>
      </c>
      <c r="I1300">
        <v>1</v>
      </c>
      <c r="J1300" t="s">
        <v>13801</v>
      </c>
      <c r="K1300" t="s">
        <v>13811</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4</v>
      </c>
      <c r="F1301" t="s">
        <v>13810</v>
      </c>
      <c r="G1301" s="88">
        <v>1</v>
      </c>
      <c r="H1301" s="88" t="s">
        <v>8278</v>
      </c>
      <c r="I1301">
        <v>1</v>
      </c>
      <c r="J1301" t="s">
        <v>13801</v>
      </c>
      <c r="K1301" t="s">
        <v>13812</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7</v>
      </c>
      <c r="F1302" t="s">
        <v>13813</v>
      </c>
      <c r="G1302" s="88">
        <v>2</v>
      </c>
      <c r="H1302" s="88" t="s">
        <v>13770</v>
      </c>
      <c r="I1302">
        <v>3</v>
      </c>
      <c r="J1302" t="s">
        <v>13814</v>
      </c>
      <c r="K1302" t="s">
        <v>13771</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7</v>
      </c>
      <c r="F1303" t="s">
        <v>13813</v>
      </c>
      <c r="G1303" s="88">
        <v>2</v>
      </c>
      <c r="H1303" s="88" t="s">
        <v>13770</v>
      </c>
      <c r="I1303">
        <v>3</v>
      </c>
      <c r="J1303" t="s">
        <v>13814</v>
      </c>
      <c r="K1303" t="s">
        <v>13815</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7</v>
      </c>
      <c r="F1304" t="s">
        <v>13813</v>
      </c>
      <c r="G1304" s="88">
        <v>2</v>
      </c>
      <c r="H1304" s="88" t="s">
        <v>13770</v>
      </c>
      <c r="I1304">
        <v>3</v>
      </c>
      <c r="J1304" t="s">
        <v>13814</v>
      </c>
      <c r="K1304" t="s">
        <v>13816</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13800</v>
      </c>
      <c r="G1305" s="88">
        <v>1</v>
      </c>
      <c r="H1305" s="88" t="s">
        <v>8278</v>
      </c>
      <c r="I1305">
        <v>1</v>
      </c>
      <c r="J1305" t="s">
        <v>13801</v>
      </c>
      <c r="K1305" t="s">
        <v>13802</v>
      </c>
      <c r="L1305">
        <v>270107</v>
      </c>
      <c r="M1305" t="s">
        <v>13588</v>
      </c>
      <c r="N1305">
        <v>270107006</v>
      </c>
      <c r="O1305" t="s">
        <v>13613</v>
      </c>
      <c r="P1305">
        <v>0</v>
      </c>
      <c r="Q1305">
        <v>5570.5227180545735</v>
      </c>
      <c r="R1305">
        <v>0</v>
      </c>
    </row>
    <row r="1306" spans="1:18" x14ac:dyDescent="0.25">
      <c r="A1306">
        <v>10</v>
      </c>
      <c r="B1306">
        <v>10102</v>
      </c>
      <c r="C1306" t="s">
        <v>777</v>
      </c>
      <c r="D1306" t="s">
        <v>1676</v>
      </c>
      <c r="E1306">
        <v>2</v>
      </c>
      <c r="F1306" t="s">
        <v>13804</v>
      </c>
      <c r="G1306" s="88">
        <v>2</v>
      </c>
      <c r="H1306" s="88" t="s">
        <v>13770</v>
      </c>
      <c r="I1306">
        <v>1</v>
      </c>
      <c r="J1306" t="s">
        <v>13801</v>
      </c>
      <c r="K1306" t="s">
        <v>13805</v>
      </c>
      <c r="L1306">
        <v>270107</v>
      </c>
      <c r="M1306" t="s">
        <v>13588</v>
      </c>
      <c r="N1306">
        <v>270107006</v>
      </c>
      <c r="O1306" t="s">
        <v>13613</v>
      </c>
      <c r="P1306">
        <v>0</v>
      </c>
      <c r="Q1306">
        <v>5570.5227180545735</v>
      </c>
      <c r="R1306">
        <v>0</v>
      </c>
    </row>
    <row r="1307" spans="1:18" x14ac:dyDescent="0.25">
      <c r="A1307">
        <v>10</v>
      </c>
      <c r="B1307">
        <v>10102</v>
      </c>
      <c r="C1307" t="s">
        <v>777</v>
      </c>
      <c r="D1307" t="s">
        <v>1676</v>
      </c>
      <c r="E1307">
        <v>3</v>
      </c>
      <c r="F1307" t="s">
        <v>13807</v>
      </c>
      <c r="G1307" s="88">
        <v>1</v>
      </c>
      <c r="H1307" s="88" t="s">
        <v>8278</v>
      </c>
      <c r="I1307">
        <v>1</v>
      </c>
      <c r="J1307" t="s">
        <v>13801</v>
      </c>
      <c r="K1307" t="s">
        <v>13808</v>
      </c>
      <c r="L1307">
        <v>270107</v>
      </c>
      <c r="M1307" t="s">
        <v>13588</v>
      </c>
      <c r="N1307">
        <v>270107006</v>
      </c>
      <c r="O1307" t="s">
        <v>13613</v>
      </c>
      <c r="P1307">
        <v>0</v>
      </c>
      <c r="Q1307">
        <v>5570.5227180545735</v>
      </c>
      <c r="R1307">
        <v>0</v>
      </c>
    </row>
    <row r="1308" spans="1:18" x14ac:dyDescent="0.25">
      <c r="A1308">
        <v>10</v>
      </c>
      <c r="B1308">
        <v>10102</v>
      </c>
      <c r="C1308" t="s">
        <v>777</v>
      </c>
      <c r="D1308" t="s">
        <v>1676</v>
      </c>
      <c r="E1308">
        <v>4</v>
      </c>
      <c r="F1308" t="s">
        <v>13810</v>
      </c>
      <c r="G1308" s="88">
        <v>1</v>
      </c>
      <c r="H1308" s="88" t="s">
        <v>8278</v>
      </c>
      <c r="I1308">
        <v>1</v>
      </c>
      <c r="J1308" t="s">
        <v>13801</v>
      </c>
      <c r="K1308" t="s">
        <v>13811</v>
      </c>
      <c r="L1308">
        <v>270107</v>
      </c>
      <c r="M1308" t="s">
        <v>13588</v>
      </c>
      <c r="N1308">
        <v>270107006</v>
      </c>
      <c r="O1308" t="s">
        <v>13613</v>
      </c>
      <c r="P1308">
        <v>0</v>
      </c>
      <c r="Q1308">
        <v>5570.5227180545735</v>
      </c>
      <c r="R1308">
        <v>0</v>
      </c>
    </row>
    <row r="1309" spans="1:18" x14ac:dyDescent="0.25">
      <c r="A1309">
        <v>10</v>
      </c>
      <c r="B1309">
        <v>10102</v>
      </c>
      <c r="C1309" t="s">
        <v>777</v>
      </c>
      <c r="D1309" t="s">
        <v>1676</v>
      </c>
      <c r="E1309">
        <v>7</v>
      </c>
      <c r="F1309" t="s">
        <v>13813</v>
      </c>
      <c r="G1309" s="88">
        <v>2</v>
      </c>
      <c r="H1309" s="88" t="s">
        <v>13770</v>
      </c>
      <c r="I1309">
        <v>3</v>
      </c>
      <c r="J1309" t="s">
        <v>13814</v>
      </c>
      <c r="K1309" t="s">
        <v>13771</v>
      </c>
      <c r="L1309">
        <v>270107</v>
      </c>
      <c r="M1309" t="s">
        <v>13588</v>
      </c>
      <c r="N1309">
        <v>270107005</v>
      </c>
      <c r="O1309" t="s">
        <v>13608</v>
      </c>
      <c r="P1309">
        <v>0</v>
      </c>
      <c r="Q1309">
        <v>2107.680392075541</v>
      </c>
      <c r="R1309">
        <v>0</v>
      </c>
    </row>
    <row r="1310" spans="1:18" x14ac:dyDescent="0.25">
      <c r="A1310">
        <v>10</v>
      </c>
      <c r="B1310">
        <v>10102</v>
      </c>
      <c r="C1310" t="s">
        <v>777</v>
      </c>
      <c r="D1310" t="s">
        <v>1676</v>
      </c>
      <c r="E1310">
        <v>7</v>
      </c>
      <c r="F1310" t="s">
        <v>13813</v>
      </c>
      <c r="G1310" s="88">
        <v>2</v>
      </c>
      <c r="H1310" s="88" t="s">
        <v>13770</v>
      </c>
      <c r="I1310">
        <v>3</v>
      </c>
      <c r="J1310" t="s">
        <v>13814</v>
      </c>
      <c r="K1310" t="s">
        <v>13815</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13800</v>
      </c>
      <c r="G1311" s="88">
        <v>1</v>
      </c>
      <c r="H1311" s="88" t="s">
        <v>8278</v>
      </c>
      <c r="I1311">
        <v>1</v>
      </c>
      <c r="J1311" t="s">
        <v>13801</v>
      </c>
      <c r="K1311" t="s">
        <v>13802</v>
      </c>
      <c r="L1311">
        <v>270107</v>
      </c>
      <c r="M1311" t="s">
        <v>13588</v>
      </c>
      <c r="N1311">
        <v>270107006</v>
      </c>
      <c r="O1311" t="s">
        <v>13613</v>
      </c>
      <c r="P1311">
        <v>0</v>
      </c>
      <c r="Q1311">
        <v>1643.5740090968179</v>
      </c>
      <c r="R1311">
        <v>0</v>
      </c>
    </row>
    <row r="1312" spans="1:18" x14ac:dyDescent="0.25">
      <c r="A1312">
        <v>10</v>
      </c>
      <c r="B1312">
        <v>10104</v>
      </c>
      <c r="C1312" t="s">
        <v>777</v>
      </c>
      <c r="D1312" t="s">
        <v>1682</v>
      </c>
      <c r="E1312">
        <v>2</v>
      </c>
      <c r="F1312" t="s">
        <v>13804</v>
      </c>
      <c r="G1312" s="88">
        <v>2</v>
      </c>
      <c r="H1312" s="88" t="s">
        <v>13770</v>
      </c>
      <c r="I1312">
        <v>1</v>
      </c>
      <c r="J1312" t="s">
        <v>13801</v>
      </c>
      <c r="K1312" t="s">
        <v>13805</v>
      </c>
      <c r="L1312">
        <v>270107</v>
      </c>
      <c r="M1312" t="s">
        <v>13588</v>
      </c>
      <c r="N1312">
        <v>270107006</v>
      </c>
      <c r="O1312" t="s">
        <v>13613</v>
      </c>
      <c r="P1312">
        <v>0</v>
      </c>
      <c r="Q1312">
        <v>1643.5740090968179</v>
      </c>
      <c r="R1312">
        <v>0</v>
      </c>
    </row>
    <row r="1313" spans="1:18" x14ac:dyDescent="0.25">
      <c r="A1313">
        <v>10</v>
      </c>
      <c r="B1313">
        <v>10104</v>
      </c>
      <c r="C1313" t="s">
        <v>777</v>
      </c>
      <c r="D1313" t="s">
        <v>1682</v>
      </c>
      <c r="E1313">
        <v>3</v>
      </c>
      <c r="F1313" t="s">
        <v>13807</v>
      </c>
      <c r="G1313" s="88">
        <v>1</v>
      </c>
      <c r="H1313" s="88" t="s">
        <v>8278</v>
      </c>
      <c r="I1313">
        <v>1</v>
      </c>
      <c r="J1313" t="s">
        <v>13801</v>
      </c>
      <c r="K1313" t="s">
        <v>13808</v>
      </c>
      <c r="L1313">
        <v>270107</v>
      </c>
      <c r="M1313" t="s">
        <v>13588</v>
      </c>
      <c r="N1313">
        <v>270107006</v>
      </c>
      <c r="O1313" t="s">
        <v>13613</v>
      </c>
      <c r="P1313">
        <v>0</v>
      </c>
      <c r="Q1313">
        <v>1643.5740090968179</v>
      </c>
      <c r="R1313">
        <v>0</v>
      </c>
    </row>
    <row r="1314" spans="1:18" x14ac:dyDescent="0.25">
      <c r="A1314">
        <v>10</v>
      </c>
      <c r="B1314">
        <v>10104</v>
      </c>
      <c r="C1314" t="s">
        <v>777</v>
      </c>
      <c r="D1314" t="s">
        <v>1682</v>
      </c>
      <c r="E1314">
        <v>4</v>
      </c>
      <c r="F1314" t="s">
        <v>13810</v>
      </c>
      <c r="G1314" s="88">
        <v>1</v>
      </c>
      <c r="H1314" s="88" t="s">
        <v>8278</v>
      </c>
      <c r="I1314">
        <v>1</v>
      </c>
      <c r="J1314" t="s">
        <v>13801</v>
      </c>
      <c r="K1314" t="s">
        <v>13811</v>
      </c>
      <c r="L1314">
        <v>270107</v>
      </c>
      <c r="M1314" t="s">
        <v>13588</v>
      </c>
      <c r="N1314">
        <v>270107006</v>
      </c>
      <c r="O1314" t="s">
        <v>13613</v>
      </c>
      <c r="P1314">
        <v>0</v>
      </c>
      <c r="Q1314">
        <v>1643.5740090968179</v>
      </c>
      <c r="R1314">
        <v>0</v>
      </c>
    </row>
    <row r="1315" spans="1:18" x14ac:dyDescent="0.25">
      <c r="A1315">
        <v>10</v>
      </c>
      <c r="B1315">
        <v>10104</v>
      </c>
      <c r="C1315" t="s">
        <v>777</v>
      </c>
      <c r="D1315" t="s">
        <v>1682</v>
      </c>
      <c r="E1315">
        <v>7</v>
      </c>
      <c r="F1315" t="s">
        <v>13813</v>
      </c>
      <c r="G1315" s="88">
        <v>2</v>
      </c>
      <c r="H1315" s="88" t="s">
        <v>13770</v>
      </c>
      <c r="I1315">
        <v>3</v>
      </c>
      <c r="J1315" t="s">
        <v>13814</v>
      </c>
      <c r="K1315" t="s">
        <v>13815</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13800</v>
      </c>
      <c r="G1316" s="88">
        <v>1</v>
      </c>
      <c r="H1316" s="88" t="s">
        <v>8278</v>
      </c>
      <c r="I1316">
        <v>1</v>
      </c>
      <c r="J1316" t="s">
        <v>13801</v>
      </c>
      <c r="K1316" t="s">
        <v>13802</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13800</v>
      </c>
      <c r="G1317" s="88">
        <v>1</v>
      </c>
      <c r="H1317" s="88" t="s">
        <v>8278</v>
      </c>
      <c r="I1317">
        <v>1</v>
      </c>
      <c r="J1317" t="s">
        <v>13801</v>
      </c>
      <c r="K1317" t="s">
        <v>13803</v>
      </c>
      <c r="L1317">
        <v>270107</v>
      </c>
      <c r="M1317" t="s">
        <v>13588</v>
      </c>
      <c r="N1317">
        <v>270107006</v>
      </c>
      <c r="O1317" t="s">
        <v>13613</v>
      </c>
      <c r="P1317">
        <v>0</v>
      </c>
      <c r="Q1317">
        <v>0</v>
      </c>
      <c r="R1317">
        <v>526.1875</v>
      </c>
    </row>
    <row r="1318" spans="1:18" x14ac:dyDescent="0.25">
      <c r="A1318">
        <v>10</v>
      </c>
      <c r="B1318">
        <v>10105</v>
      </c>
      <c r="C1318" t="s">
        <v>777</v>
      </c>
      <c r="D1318" t="s">
        <v>1685</v>
      </c>
      <c r="E1318">
        <v>2</v>
      </c>
      <c r="F1318" t="s">
        <v>13804</v>
      </c>
      <c r="G1318" s="88">
        <v>2</v>
      </c>
      <c r="H1318" s="88" t="s">
        <v>13770</v>
      </c>
      <c r="I1318">
        <v>1</v>
      </c>
      <c r="J1318" t="s">
        <v>13801</v>
      </c>
      <c r="K1318" t="s">
        <v>13805</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2</v>
      </c>
      <c r="F1319" t="s">
        <v>13804</v>
      </c>
      <c r="G1319" s="88">
        <v>2</v>
      </c>
      <c r="H1319" s="88" t="s">
        <v>13770</v>
      </c>
      <c r="I1319">
        <v>1</v>
      </c>
      <c r="J1319" t="s">
        <v>13801</v>
      </c>
      <c r="K1319" t="s">
        <v>13806</v>
      </c>
      <c r="L1319">
        <v>270107</v>
      </c>
      <c r="M1319" t="s">
        <v>13588</v>
      </c>
      <c r="N1319">
        <v>270107006</v>
      </c>
      <c r="O1319" t="s">
        <v>13613</v>
      </c>
      <c r="P1319">
        <v>0</v>
      </c>
      <c r="Q1319">
        <v>0</v>
      </c>
      <c r="R1319">
        <v>1973.5994897959185</v>
      </c>
    </row>
    <row r="1320" spans="1:18" x14ac:dyDescent="0.25">
      <c r="A1320">
        <v>10</v>
      </c>
      <c r="B1320">
        <v>10105</v>
      </c>
      <c r="C1320" t="s">
        <v>777</v>
      </c>
      <c r="D1320" t="s">
        <v>1685</v>
      </c>
      <c r="E1320">
        <v>3</v>
      </c>
      <c r="F1320" t="s">
        <v>13807</v>
      </c>
      <c r="G1320" s="88">
        <v>1</v>
      </c>
      <c r="H1320" s="88" t="s">
        <v>8278</v>
      </c>
      <c r="I1320">
        <v>1</v>
      </c>
      <c r="J1320" t="s">
        <v>13801</v>
      </c>
      <c r="K1320" t="s">
        <v>13808</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3</v>
      </c>
      <c r="F1321" t="s">
        <v>13807</v>
      </c>
      <c r="G1321" s="88">
        <v>1</v>
      </c>
      <c r="H1321" s="88" t="s">
        <v>8278</v>
      </c>
      <c r="I1321">
        <v>1</v>
      </c>
      <c r="J1321" t="s">
        <v>13801</v>
      </c>
      <c r="K1321" t="s">
        <v>13809</v>
      </c>
      <c r="L1321">
        <v>270107</v>
      </c>
      <c r="M1321" t="s">
        <v>13588</v>
      </c>
      <c r="N1321">
        <v>270107006</v>
      </c>
      <c r="O1321" t="s">
        <v>13613</v>
      </c>
      <c r="P1321">
        <v>0</v>
      </c>
      <c r="Q1321">
        <v>0</v>
      </c>
      <c r="R1321">
        <v>526.1875</v>
      </c>
    </row>
    <row r="1322" spans="1:18" x14ac:dyDescent="0.25">
      <c r="A1322">
        <v>10</v>
      </c>
      <c r="B1322">
        <v>10105</v>
      </c>
      <c r="C1322" t="s">
        <v>777</v>
      </c>
      <c r="D1322" t="s">
        <v>1685</v>
      </c>
      <c r="E1322">
        <v>4</v>
      </c>
      <c r="F1322" t="s">
        <v>13810</v>
      </c>
      <c r="G1322" s="88">
        <v>1</v>
      </c>
      <c r="H1322" s="88" t="s">
        <v>8278</v>
      </c>
      <c r="I1322">
        <v>1</v>
      </c>
      <c r="J1322" t="s">
        <v>13801</v>
      </c>
      <c r="K1322" t="s">
        <v>13811</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4</v>
      </c>
      <c r="F1323" t="s">
        <v>13810</v>
      </c>
      <c r="G1323" s="88">
        <v>1</v>
      </c>
      <c r="H1323" s="88" t="s">
        <v>8278</v>
      </c>
      <c r="I1323">
        <v>1</v>
      </c>
      <c r="J1323" t="s">
        <v>13801</v>
      </c>
      <c r="K1323" t="s">
        <v>13812</v>
      </c>
      <c r="L1323">
        <v>270107</v>
      </c>
      <c r="M1323" t="s">
        <v>13588</v>
      </c>
      <c r="N1323">
        <v>270107006</v>
      </c>
      <c r="O1323" t="s">
        <v>13613</v>
      </c>
      <c r="P1323">
        <v>0</v>
      </c>
      <c r="Q1323">
        <v>0</v>
      </c>
      <c r="R1323">
        <v>526.1875</v>
      </c>
    </row>
    <row r="1324" spans="1:18" x14ac:dyDescent="0.25">
      <c r="A1324">
        <v>10</v>
      </c>
      <c r="B1324">
        <v>10105</v>
      </c>
      <c r="C1324" t="s">
        <v>777</v>
      </c>
      <c r="D1324" t="s">
        <v>1685</v>
      </c>
      <c r="E1324">
        <v>7</v>
      </c>
      <c r="F1324" t="s">
        <v>13813</v>
      </c>
      <c r="G1324" s="88">
        <v>2</v>
      </c>
      <c r="H1324" s="88" t="s">
        <v>13770</v>
      </c>
      <c r="I1324">
        <v>3</v>
      </c>
      <c r="J1324" t="s">
        <v>13814</v>
      </c>
      <c r="K1324" t="s">
        <v>13771</v>
      </c>
      <c r="L1324">
        <v>270107</v>
      </c>
      <c r="M1324" t="s">
        <v>13588</v>
      </c>
      <c r="N1324">
        <v>270107005</v>
      </c>
      <c r="O1324" t="s">
        <v>13608</v>
      </c>
      <c r="P1324">
        <v>0</v>
      </c>
      <c r="Q1324">
        <v>470.58947368421099</v>
      </c>
      <c r="R1324">
        <v>0</v>
      </c>
    </row>
    <row r="1325" spans="1:18" x14ac:dyDescent="0.25">
      <c r="A1325">
        <v>10</v>
      </c>
      <c r="B1325">
        <v>10105</v>
      </c>
      <c r="C1325" t="s">
        <v>777</v>
      </c>
      <c r="D1325" t="s">
        <v>1685</v>
      </c>
      <c r="E1325">
        <v>7</v>
      </c>
      <c r="F1325" t="s">
        <v>13813</v>
      </c>
      <c r="G1325" s="88">
        <v>2</v>
      </c>
      <c r="H1325" s="88" t="s">
        <v>13770</v>
      </c>
      <c r="I1325">
        <v>3</v>
      </c>
      <c r="J1325" t="s">
        <v>13814</v>
      </c>
      <c r="K1325" t="s">
        <v>13815</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7</v>
      </c>
      <c r="F1326" t="s">
        <v>13813</v>
      </c>
      <c r="G1326" s="88">
        <v>2</v>
      </c>
      <c r="H1326" s="88" t="s">
        <v>13770</v>
      </c>
      <c r="I1326">
        <v>3</v>
      </c>
      <c r="J1326" t="s">
        <v>13814</v>
      </c>
      <c r="K1326" t="s">
        <v>13816</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13800</v>
      </c>
      <c r="G1327" s="88">
        <v>1</v>
      </c>
      <c r="H1327" s="88" t="s">
        <v>8278</v>
      </c>
      <c r="I1327">
        <v>1</v>
      </c>
      <c r="J1327" t="s">
        <v>13801</v>
      </c>
      <c r="K1327" t="s">
        <v>13802</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13800</v>
      </c>
      <c r="G1328" s="88">
        <v>1</v>
      </c>
      <c r="H1328" s="88" t="s">
        <v>8278</v>
      </c>
      <c r="I1328">
        <v>1</v>
      </c>
      <c r="J1328" t="s">
        <v>13801</v>
      </c>
      <c r="K1328" t="s">
        <v>13803</v>
      </c>
      <c r="L1328">
        <v>270107</v>
      </c>
      <c r="M1328" t="s">
        <v>13588</v>
      </c>
      <c r="N1328">
        <v>270107006</v>
      </c>
      <c r="O1328" t="s">
        <v>13613</v>
      </c>
      <c r="P1328">
        <v>0</v>
      </c>
      <c r="Q1328">
        <v>444.94623655914</v>
      </c>
      <c r="R1328">
        <v>0</v>
      </c>
    </row>
    <row r="1329" spans="1:18" x14ac:dyDescent="0.25">
      <c r="A1329">
        <v>10</v>
      </c>
      <c r="B1329">
        <v>10107</v>
      </c>
      <c r="C1329" t="s">
        <v>777</v>
      </c>
      <c r="D1329" t="s">
        <v>1691</v>
      </c>
      <c r="E1329">
        <v>2</v>
      </c>
      <c r="F1329" t="s">
        <v>13804</v>
      </c>
      <c r="G1329" s="88">
        <v>2</v>
      </c>
      <c r="H1329" s="88" t="s">
        <v>13770</v>
      </c>
      <c r="I1329">
        <v>1</v>
      </c>
      <c r="J1329" t="s">
        <v>13801</v>
      </c>
      <c r="K1329" t="s">
        <v>13805</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2</v>
      </c>
      <c r="F1330" t="s">
        <v>13804</v>
      </c>
      <c r="G1330" s="88">
        <v>2</v>
      </c>
      <c r="H1330" s="88" t="s">
        <v>13770</v>
      </c>
      <c r="I1330">
        <v>1</v>
      </c>
      <c r="J1330" t="s">
        <v>13801</v>
      </c>
      <c r="K1330" t="s">
        <v>13806</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3</v>
      </c>
      <c r="F1331" t="s">
        <v>13807</v>
      </c>
      <c r="G1331" s="88">
        <v>1</v>
      </c>
      <c r="H1331" s="88" t="s">
        <v>8278</v>
      </c>
      <c r="I1331">
        <v>1</v>
      </c>
      <c r="J1331" t="s">
        <v>13801</v>
      </c>
      <c r="K1331" t="s">
        <v>13808</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3</v>
      </c>
      <c r="F1332" t="s">
        <v>13807</v>
      </c>
      <c r="G1332" s="88">
        <v>1</v>
      </c>
      <c r="H1332" s="88" t="s">
        <v>8278</v>
      </c>
      <c r="I1332">
        <v>1</v>
      </c>
      <c r="J1332" t="s">
        <v>13801</v>
      </c>
      <c r="K1332" t="s">
        <v>13809</v>
      </c>
      <c r="L1332">
        <v>270107</v>
      </c>
      <c r="M1332" t="s">
        <v>13588</v>
      </c>
      <c r="N1332">
        <v>270107006</v>
      </c>
      <c r="O1332" t="s">
        <v>13613</v>
      </c>
      <c r="P1332">
        <v>0</v>
      </c>
      <c r="Q1332">
        <v>444.94623655914</v>
      </c>
      <c r="R1332">
        <v>0</v>
      </c>
    </row>
    <row r="1333" spans="1:18" x14ac:dyDescent="0.25">
      <c r="A1333">
        <v>10</v>
      </c>
      <c r="B1333">
        <v>10107</v>
      </c>
      <c r="C1333" t="s">
        <v>777</v>
      </c>
      <c r="D1333" t="s">
        <v>1691</v>
      </c>
      <c r="E1333">
        <v>4</v>
      </c>
      <c r="F1333" t="s">
        <v>13810</v>
      </c>
      <c r="G1333" s="88">
        <v>1</v>
      </c>
      <c r="H1333" s="88" t="s">
        <v>8278</v>
      </c>
      <c r="I1333">
        <v>1</v>
      </c>
      <c r="J1333" t="s">
        <v>13801</v>
      </c>
      <c r="K1333" t="s">
        <v>13811</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4</v>
      </c>
      <c r="F1334" t="s">
        <v>13810</v>
      </c>
      <c r="G1334" s="88">
        <v>1</v>
      </c>
      <c r="H1334" s="88" t="s">
        <v>8278</v>
      </c>
      <c r="I1334">
        <v>1</v>
      </c>
      <c r="J1334" t="s">
        <v>13801</v>
      </c>
      <c r="K1334" t="s">
        <v>13812</v>
      </c>
      <c r="L1334">
        <v>270107</v>
      </c>
      <c r="M1334" t="s">
        <v>13588</v>
      </c>
      <c r="N1334">
        <v>270107006</v>
      </c>
      <c r="O1334" t="s">
        <v>13613</v>
      </c>
      <c r="P1334">
        <v>0</v>
      </c>
      <c r="Q1334">
        <v>444.94623655914</v>
      </c>
      <c r="R1334">
        <v>0</v>
      </c>
    </row>
    <row r="1335" spans="1:18" x14ac:dyDescent="0.25">
      <c r="A1335">
        <v>10</v>
      </c>
      <c r="B1335">
        <v>10107</v>
      </c>
      <c r="C1335" t="s">
        <v>777</v>
      </c>
      <c r="D1335" t="s">
        <v>1691</v>
      </c>
      <c r="E1335">
        <v>7</v>
      </c>
      <c r="F1335" t="s">
        <v>13813</v>
      </c>
      <c r="G1335" s="88">
        <v>2</v>
      </c>
      <c r="H1335" s="88" t="s">
        <v>13770</v>
      </c>
      <c r="I1335">
        <v>3</v>
      </c>
      <c r="J1335" t="s">
        <v>13814</v>
      </c>
      <c r="K1335" t="s">
        <v>13771</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7</v>
      </c>
      <c r="F1336" t="s">
        <v>13813</v>
      </c>
      <c r="G1336" s="88">
        <v>2</v>
      </c>
      <c r="H1336" s="88" t="s">
        <v>13770</v>
      </c>
      <c r="I1336">
        <v>3</v>
      </c>
      <c r="J1336" t="s">
        <v>13814</v>
      </c>
      <c r="K1336" t="s">
        <v>13815</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7</v>
      </c>
      <c r="F1337" t="s">
        <v>13813</v>
      </c>
      <c r="G1337" s="88">
        <v>2</v>
      </c>
      <c r="H1337" s="88" t="s">
        <v>13770</v>
      </c>
      <c r="I1337">
        <v>3</v>
      </c>
      <c r="J1337" t="s">
        <v>13814</v>
      </c>
      <c r="K1337" t="s">
        <v>13816</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13800</v>
      </c>
      <c r="G1338" s="88">
        <v>1</v>
      </c>
      <c r="H1338" s="88" t="s">
        <v>8278</v>
      </c>
      <c r="I1338">
        <v>1</v>
      </c>
      <c r="J1338" t="s">
        <v>13801</v>
      </c>
      <c r="K1338" t="s">
        <v>13802</v>
      </c>
      <c r="L1338">
        <v>270107</v>
      </c>
      <c r="M1338" t="s">
        <v>13588</v>
      </c>
      <c r="N1338">
        <v>270107006</v>
      </c>
      <c r="O1338" t="s">
        <v>13613</v>
      </c>
      <c r="P1338">
        <v>0</v>
      </c>
      <c r="Q1338">
        <v>1749.9997705058549</v>
      </c>
      <c r="R1338">
        <v>0</v>
      </c>
    </row>
    <row r="1339" spans="1:18" x14ac:dyDescent="0.25">
      <c r="A1339">
        <v>10</v>
      </c>
      <c r="B1339">
        <v>10108</v>
      </c>
      <c r="C1339" t="s">
        <v>777</v>
      </c>
      <c r="D1339" t="s">
        <v>1694</v>
      </c>
      <c r="E1339">
        <v>2</v>
      </c>
      <c r="F1339" t="s">
        <v>13804</v>
      </c>
      <c r="G1339" s="88">
        <v>2</v>
      </c>
      <c r="H1339" s="88" t="s">
        <v>13770</v>
      </c>
      <c r="I1339">
        <v>1</v>
      </c>
      <c r="J1339" t="s">
        <v>13801</v>
      </c>
      <c r="K1339" t="s">
        <v>13805</v>
      </c>
      <c r="L1339">
        <v>270107</v>
      </c>
      <c r="M1339" t="s">
        <v>13588</v>
      </c>
      <c r="N1339">
        <v>270107006</v>
      </c>
      <c r="O1339" t="s">
        <v>13613</v>
      </c>
      <c r="P1339">
        <v>0</v>
      </c>
      <c r="Q1339">
        <v>1749.9997705058549</v>
      </c>
      <c r="R1339">
        <v>0</v>
      </c>
    </row>
    <row r="1340" spans="1:18" x14ac:dyDescent="0.25">
      <c r="A1340">
        <v>10</v>
      </c>
      <c r="B1340">
        <v>10108</v>
      </c>
      <c r="C1340" t="s">
        <v>777</v>
      </c>
      <c r="D1340" t="s">
        <v>1694</v>
      </c>
      <c r="E1340">
        <v>3</v>
      </c>
      <c r="F1340" t="s">
        <v>13807</v>
      </c>
      <c r="G1340" s="88">
        <v>1</v>
      </c>
      <c r="H1340" s="88" t="s">
        <v>8278</v>
      </c>
      <c r="I1340">
        <v>1</v>
      </c>
      <c r="J1340" t="s">
        <v>13801</v>
      </c>
      <c r="K1340" t="s">
        <v>13808</v>
      </c>
      <c r="L1340">
        <v>270107</v>
      </c>
      <c r="M1340" t="s">
        <v>13588</v>
      </c>
      <c r="N1340">
        <v>270107006</v>
      </c>
      <c r="O1340" t="s">
        <v>13613</v>
      </c>
      <c r="P1340">
        <v>0</v>
      </c>
      <c r="Q1340">
        <v>1749.9997705058549</v>
      </c>
      <c r="R1340">
        <v>0</v>
      </c>
    </row>
    <row r="1341" spans="1:18" x14ac:dyDescent="0.25">
      <c r="A1341">
        <v>10</v>
      </c>
      <c r="B1341">
        <v>10108</v>
      </c>
      <c r="C1341" t="s">
        <v>777</v>
      </c>
      <c r="D1341" t="s">
        <v>1694</v>
      </c>
      <c r="E1341">
        <v>4</v>
      </c>
      <c r="F1341" t="s">
        <v>13810</v>
      </c>
      <c r="G1341" s="88">
        <v>1</v>
      </c>
      <c r="H1341" s="88" t="s">
        <v>8278</v>
      </c>
      <c r="I1341">
        <v>1</v>
      </c>
      <c r="J1341" t="s">
        <v>13801</v>
      </c>
      <c r="K1341" t="s">
        <v>13811</v>
      </c>
      <c r="L1341">
        <v>270107</v>
      </c>
      <c r="M1341" t="s">
        <v>13588</v>
      </c>
      <c r="N1341">
        <v>270107006</v>
      </c>
      <c r="O1341" t="s">
        <v>13613</v>
      </c>
      <c r="P1341">
        <v>0</v>
      </c>
      <c r="Q1341">
        <v>1749.9997705058549</v>
      </c>
      <c r="R1341">
        <v>0</v>
      </c>
    </row>
    <row r="1342" spans="1:18" x14ac:dyDescent="0.25">
      <c r="A1342">
        <v>10</v>
      </c>
      <c r="B1342">
        <v>10108</v>
      </c>
      <c r="C1342" t="s">
        <v>777</v>
      </c>
      <c r="D1342" t="s">
        <v>1694</v>
      </c>
      <c r="E1342">
        <v>7</v>
      </c>
      <c r="F1342" t="s">
        <v>13813</v>
      </c>
      <c r="G1342" s="88">
        <v>2</v>
      </c>
      <c r="H1342" s="88" t="s">
        <v>13770</v>
      </c>
      <c r="I1342">
        <v>3</v>
      </c>
      <c r="J1342" t="s">
        <v>13814</v>
      </c>
      <c r="K1342" t="s">
        <v>13771</v>
      </c>
      <c r="L1342">
        <v>270107</v>
      </c>
      <c r="M1342" t="s">
        <v>13588</v>
      </c>
      <c r="N1342">
        <v>270107005</v>
      </c>
      <c r="O1342" t="s">
        <v>13608</v>
      </c>
      <c r="P1342">
        <v>0</v>
      </c>
      <c r="Q1342">
        <v>815.30391384292102</v>
      </c>
      <c r="R1342">
        <v>0</v>
      </c>
    </row>
    <row r="1343" spans="1:18" x14ac:dyDescent="0.25">
      <c r="A1343">
        <v>10</v>
      </c>
      <c r="B1343">
        <v>10108</v>
      </c>
      <c r="C1343" t="s">
        <v>777</v>
      </c>
      <c r="D1343" t="s">
        <v>1694</v>
      </c>
      <c r="E1343">
        <v>7</v>
      </c>
      <c r="F1343" t="s">
        <v>13813</v>
      </c>
      <c r="G1343" s="88">
        <v>2</v>
      </c>
      <c r="H1343" s="88" t="s">
        <v>13770</v>
      </c>
      <c r="I1343">
        <v>3</v>
      </c>
      <c r="J1343" t="s">
        <v>13814</v>
      </c>
      <c r="K1343" t="s">
        <v>13815</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13800</v>
      </c>
      <c r="G1344" s="88">
        <v>1</v>
      </c>
      <c r="H1344" s="88" t="s">
        <v>8278</v>
      </c>
      <c r="I1344">
        <v>1</v>
      </c>
      <c r="J1344" t="s">
        <v>13801</v>
      </c>
      <c r="K1344" t="s">
        <v>13802</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13800</v>
      </c>
      <c r="G1345" s="88">
        <v>1</v>
      </c>
      <c r="H1345" s="88" t="s">
        <v>8278</v>
      </c>
      <c r="I1345">
        <v>1</v>
      </c>
      <c r="J1345" t="s">
        <v>13801</v>
      </c>
      <c r="K1345" t="s">
        <v>13803</v>
      </c>
      <c r="L1345">
        <v>270107</v>
      </c>
      <c r="M1345" t="s">
        <v>13588</v>
      </c>
      <c r="N1345">
        <v>270107006</v>
      </c>
      <c r="O1345" t="s">
        <v>13613</v>
      </c>
      <c r="P1345">
        <v>799</v>
      </c>
      <c r="Q1345">
        <v>0</v>
      </c>
      <c r="R1345">
        <v>1744.8975</v>
      </c>
    </row>
    <row r="1346" spans="1:18" x14ac:dyDescent="0.25">
      <c r="A1346">
        <v>10</v>
      </c>
      <c r="B1346">
        <v>10109</v>
      </c>
      <c r="C1346" t="s">
        <v>777</v>
      </c>
      <c r="D1346" t="s">
        <v>1697</v>
      </c>
      <c r="E1346">
        <v>2</v>
      </c>
      <c r="F1346" t="s">
        <v>13804</v>
      </c>
      <c r="G1346" s="88">
        <v>2</v>
      </c>
      <c r="H1346" s="88" t="s">
        <v>13770</v>
      </c>
      <c r="I1346">
        <v>1</v>
      </c>
      <c r="J1346" t="s">
        <v>13801</v>
      </c>
      <c r="K1346" t="s">
        <v>13805</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2</v>
      </c>
      <c r="F1347" t="s">
        <v>13804</v>
      </c>
      <c r="G1347" s="88">
        <v>2</v>
      </c>
      <c r="H1347" s="88" t="s">
        <v>13770</v>
      </c>
      <c r="I1347">
        <v>1</v>
      </c>
      <c r="J1347" t="s">
        <v>13801</v>
      </c>
      <c r="K1347" t="s">
        <v>13806</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3</v>
      </c>
      <c r="F1348" t="s">
        <v>13807</v>
      </c>
      <c r="G1348" s="88">
        <v>1</v>
      </c>
      <c r="H1348" s="88" t="s">
        <v>8278</v>
      </c>
      <c r="I1348">
        <v>1</v>
      </c>
      <c r="J1348" t="s">
        <v>13801</v>
      </c>
      <c r="K1348" t="s">
        <v>13808</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3</v>
      </c>
      <c r="F1349" t="s">
        <v>13807</v>
      </c>
      <c r="G1349" s="88">
        <v>1</v>
      </c>
      <c r="H1349" s="88" t="s">
        <v>8278</v>
      </c>
      <c r="I1349">
        <v>1</v>
      </c>
      <c r="J1349" t="s">
        <v>13801</v>
      </c>
      <c r="K1349" t="s">
        <v>13809</v>
      </c>
      <c r="L1349">
        <v>270107</v>
      </c>
      <c r="M1349" t="s">
        <v>13588</v>
      </c>
      <c r="N1349">
        <v>270107006</v>
      </c>
      <c r="O1349" t="s">
        <v>13613</v>
      </c>
      <c r="P1349">
        <v>462</v>
      </c>
      <c r="Q1349">
        <v>0</v>
      </c>
      <c r="R1349">
        <v>1450.4375</v>
      </c>
    </row>
    <row r="1350" spans="1:18" x14ac:dyDescent="0.25">
      <c r="A1350">
        <v>10</v>
      </c>
      <c r="B1350">
        <v>10109</v>
      </c>
      <c r="C1350" t="s">
        <v>777</v>
      </c>
      <c r="D1350" t="s">
        <v>1697</v>
      </c>
      <c r="E1350">
        <v>4</v>
      </c>
      <c r="F1350" t="s">
        <v>13810</v>
      </c>
      <c r="G1350" s="88">
        <v>1</v>
      </c>
      <c r="H1350" s="88" t="s">
        <v>8278</v>
      </c>
      <c r="I1350">
        <v>1</v>
      </c>
      <c r="J1350" t="s">
        <v>13801</v>
      </c>
      <c r="K1350" t="s">
        <v>13811</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4</v>
      </c>
      <c r="F1351" t="s">
        <v>13810</v>
      </c>
      <c r="G1351" s="88">
        <v>1</v>
      </c>
      <c r="H1351" s="88" t="s">
        <v>8278</v>
      </c>
      <c r="I1351">
        <v>1</v>
      </c>
      <c r="J1351" t="s">
        <v>13801</v>
      </c>
      <c r="K1351" t="s">
        <v>13812</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7</v>
      </c>
      <c r="F1352" t="s">
        <v>13813</v>
      </c>
      <c r="G1352" s="88">
        <v>2</v>
      </c>
      <c r="H1352" s="88" t="s">
        <v>13770</v>
      </c>
      <c r="I1352">
        <v>3</v>
      </c>
      <c r="J1352" t="s">
        <v>13814</v>
      </c>
      <c r="K1352" t="s">
        <v>13771</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7</v>
      </c>
      <c r="F1353" t="s">
        <v>13813</v>
      </c>
      <c r="G1353" s="88">
        <v>2</v>
      </c>
      <c r="H1353" s="88" t="s">
        <v>13770</v>
      </c>
      <c r="I1353">
        <v>3</v>
      </c>
      <c r="J1353" t="s">
        <v>13814</v>
      </c>
      <c r="K1353" t="s">
        <v>13815</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7</v>
      </c>
      <c r="F1354" t="s">
        <v>13813</v>
      </c>
      <c r="G1354" s="88">
        <v>2</v>
      </c>
      <c r="H1354" s="88" t="s">
        <v>13770</v>
      </c>
      <c r="I1354">
        <v>3</v>
      </c>
      <c r="J1354" t="s">
        <v>13814</v>
      </c>
      <c r="K1354" t="s">
        <v>13816</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13800</v>
      </c>
      <c r="G1355" s="88">
        <v>1</v>
      </c>
      <c r="H1355" s="88" t="s">
        <v>8278</v>
      </c>
      <c r="I1355">
        <v>1</v>
      </c>
      <c r="J1355" t="s">
        <v>13801</v>
      </c>
      <c r="K1355" t="s">
        <v>13802</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13800</v>
      </c>
      <c r="G1356" s="88">
        <v>1</v>
      </c>
      <c r="H1356" s="88" t="s">
        <v>8278</v>
      </c>
      <c r="I1356">
        <v>1</v>
      </c>
      <c r="J1356" t="s">
        <v>13801</v>
      </c>
      <c r="K1356" t="s">
        <v>13803</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2</v>
      </c>
      <c r="F1357" t="s">
        <v>13804</v>
      </c>
      <c r="G1357" s="88">
        <v>2</v>
      </c>
      <c r="H1357" s="88" t="s">
        <v>13770</v>
      </c>
      <c r="I1357">
        <v>1</v>
      </c>
      <c r="J1357" t="s">
        <v>13801</v>
      </c>
      <c r="K1357" t="s">
        <v>13805</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2</v>
      </c>
      <c r="F1358" t="s">
        <v>13804</v>
      </c>
      <c r="G1358" s="88">
        <v>2</v>
      </c>
      <c r="H1358" s="88" t="s">
        <v>13770</v>
      </c>
      <c r="I1358">
        <v>1</v>
      </c>
      <c r="J1358" t="s">
        <v>13801</v>
      </c>
      <c r="K1358" t="s">
        <v>13806</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3</v>
      </c>
      <c r="F1359" t="s">
        <v>13807</v>
      </c>
      <c r="G1359" s="88">
        <v>1</v>
      </c>
      <c r="H1359" s="88" t="s">
        <v>8278</v>
      </c>
      <c r="I1359">
        <v>1</v>
      </c>
      <c r="J1359" t="s">
        <v>13801</v>
      </c>
      <c r="K1359" t="s">
        <v>13808</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3</v>
      </c>
      <c r="F1360" t="s">
        <v>13807</v>
      </c>
      <c r="G1360" s="88">
        <v>1</v>
      </c>
      <c r="H1360" s="88" t="s">
        <v>8278</v>
      </c>
      <c r="I1360">
        <v>1</v>
      </c>
      <c r="J1360" t="s">
        <v>13801</v>
      </c>
      <c r="K1360" t="s">
        <v>13809</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4</v>
      </c>
      <c r="F1361" t="s">
        <v>13810</v>
      </c>
      <c r="G1361" s="88">
        <v>1</v>
      </c>
      <c r="H1361" s="88" t="s">
        <v>8278</v>
      </c>
      <c r="I1361">
        <v>1</v>
      </c>
      <c r="J1361" t="s">
        <v>13801</v>
      </c>
      <c r="K1361" t="s">
        <v>13811</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4</v>
      </c>
      <c r="F1362" t="s">
        <v>13810</v>
      </c>
      <c r="G1362" s="88">
        <v>1</v>
      </c>
      <c r="H1362" s="88" t="s">
        <v>8278</v>
      </c>
      <c r="I1362">
        <v>1</v>
      </c>
      <c r="J1362" t="s">
        <v>13801</v>
      </c>
      <c r="K1362" t="s">
        <v>13812</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7</v>
      </c>
      <c r="F1363" t="s">
        <v>13813</v>
      </c>
      <c r="G1363" s="88">
        <v>2</v>
      </c>
      <c r="H1363" s="88" t="s">
        <v>13770</v>
      </c>
      <c r="I1363">
        <v>3</v>
      </c>
      <c r="J1363" t="s">
        <v>13814</v>
      </c>
      <c r="K1363" t="s">
        <v>13771</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7</v>
      </c>
      <c r="F1364" t="s">
        <v>13813</v>
      </c>
      <c r="G1364" s="88">
        <v>2</v>
      </c>
      <c r="H1364" s="88" t="s">
        <v>13770</v>
      </c>
      <c r="I1364">
        <v>3</v>
      </c>
      <c r="J1364" t="s">
        <v>13814</v>
      </c>
      <c r="K1364" t="s">
        <v>13815</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7</v>
      </c>
      <c r="F1365" t="s">
        <v>13813</v>
      </c>
      <c r="G1365" s="88">
        <v>2</v>
      </c>
      <c r="H1365" s="88" t="s">
        <v>13770</v>
      </c>
      <c r="I1365">
        <v>3</v>
      </c>
      <c r="J1365" t="s">
        <v>13814</v>
      </c>
      <c r="K1365" t="s">
        <v>13816</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13800</v>
      </c>
      <c r="G1366" s="88">
        <v>1</v>
      </c>
      <c r="H1366" s="88" t="s">
        <v>8278</v>
      </c>
      <c r="I1366">
        <v>1</v>
      </c>
      <c r="J1366" t="s">
        <v>13801</v>
      </c>
      <c r="K1366" t="s">
        <v>13802</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13800</v>
      </c>
      <c r="G1367" s="88">
        <v>1</v>
      </c>
      <c r="H1367" s="88" t="s">
        <v>8278</v>
      </c>
      <c r="I1367">
        <v>1</v>
      </c>
      <c r="J1367" t="s">
        <v>13801</v>
      </c>
      <c r="K1367" t="s">
        <v>13803</v>
      </c>
      <c r="L1367">
        <v>270107</v>
      </c>
      <c r="M1367" t="s">
        <v>13588</v>
      </c>
      <c r="N1367">
        <v>270107006</v>
      </c>
      <c r="O1367" t="s">
        <v>13613</v>
      </c>
      <c r="P1367">
        <v>568</v>
      </c>
      <c r="Q1367">
        <v>0</v>
      </c>
      <c r="R1367">
        <v>0</v>
      </c>
    </row>
    <row r="1368" spans="1:18" x14ac:dyDescent="0.25">
      <c r="A1368">
        <v>10</v>
      </c>
      <c r="B1368">
        <v>10202</v>
      </c>
      <c r="C1368" t="s">
        <v>777</v>
      </c>
      <c r="D1368" t="s">
        <v>1703</v>
      </c>
      <c r="E1368">
        <v>2</v>
      </c>
      <c r="F1368" t="s">
        <v>13804</v>
      </c>
      <c r="G1368" s="88">
        <v>2</v>
      </c>
      <c r="H1368" s="88" t="s">
        <v>13770</v>
      </c>
      <c r="I1368">
        <v>1</v>
      </c>
      <c r="J1368" t="s">
        <v>13801</v>
      </c>
      <c r="K1368" t="s">
        <v>13805</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2</v>
      </c>
      <c r="F1369" t="s">
        <v>13804</v>
      </c>
      <c r="G1369" s="88">
        <v>2</v>
      </c>
      <c r="H1369" s="88" t="s">
        <v>13770</v>
      </c>
      <c r="I1369">
        <v>1</v>
      </c>
      <c r="J1369" t="s">
        <v>13801</v>
      </c>
      <c r="K1369" t="s">
        <v>13806</v>
      </c>
      <c r="L1369">
        <v>270107</v>
      </c>
      <c r="M1369" t="s">
        <v>13588</v>
      </c>
      <c r="N1369">
        <v>270107006</v>
      </c>
      <c r="O1369" t="s">
        <v>13613</v>
      </c>
      <c r="P1369">
        <v>568</v>
      </c>
      <c r="Q1369">
        <v>0</v>
      </c>
      <c r="R1369">
        <v>0</v>
      </c>
    </row>
    <row r="1370" spans="1:18" x14ac:dyDescent="0.25">
      <c r="A1370">
        <v>10</v>
      </c>
      <c r="B1370">
        <v>10202</v>
      </c>
      <c r="C1370" t="s">
        <v>777</v>
      </c>
      <c r="D1370" t="s">
        <v>1703</v>
      </c>
      <c r="E1370">
        <v>3</v>
      </c>
      <c r="F1370" t="s">
        <v>13807</v>
      </c>
      <c r="G1370" s="88">
        <v>1</v>
      </c>
      <c r="H1370" s="88" t="s">
        <v>8278</v>
      </c>
      <c r="I1370">
        <v>1</v>
      </c>
      <c r="J1370" t="s">
        <v>13801</v>
      </c>
      <c r="K1370" t="s">
        <v>13808</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3</v>
      </c>
      <c r="F1371" t="s">
        <v>13807</v>
      </c>
      <c r="G1371" s="88">
        <v>1</v>
      </c>
      <c r="H1371" s="88" t="s">
        <v>8278</v>
      </c>
      <c r="I1371">
        <v>1</v>
      </c>
      <c r="J1371" t="s">
        <v>13801</v>
      </c>
      <c r="K1371" t="s">
        <v>13809</v>
      </c>
      <c r="L1371">
        <v>270107</v>
      </c>
      <c r="M1371" t="s">
        <v>13588</v>
      </c>
      <c r="N1371">
        <v>270107006</v>
      </c>
      <c r="O1371" t="s">
        <v>13613</v>
      </c>
      <c r="P1371">
        <v>568</v>
      </c>
      <c r="Q1371">
        <v>0</v>
      </c>
      <c r="R1371">
        <v>0</v>
      </c>
    </row>
    <row r="1372" spans="1:18" x14ac:dyDescent="0.25">
      <c r="A1372">
        <v>10</v>
      </c>
      <c r="B1372">
        <v>10202</v>
      </c>
      <c r="C1372" t="s">
        <v>777</v>
      </c>
      <c r="D1372" t="s">
        <v>1703</v>
      </c>
      <c r="E1372">
        <v>4</v>
      </c>
      <c r="F1372" t="s">
        <v>13810</v>
      </c>
      <c r="G1372" s="88">
        <v>1</v>
      </c>
      <c r="H1372" s="88" t="s">
        <v>8278</v>
      </c>
      <c r="I1372">
        <v>1</v>
      </c>
      <c r="J1372" t="s">
        <v>13801</v>
      </c>
      <c r="K1372" t="s">
        <v>13811</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4</v>
      </c>
      <c r="F1373" t="s">
        <v>13810</v>
      </c>
      <c r="G1373" s="88">
        <v>1</v>
      </c>
      <c r="H1373" s="88" t="s">
        <v>8278</v>
      </c>
      <c r="I1373">
        <v>1</v>
      </c>
      <c r="J1373" t="s">
        <v>13801</v>
      </c>
      <c r="K1373" t="s">
        <v>13812</v>
      </c>
      <c r="L1373">
        <v>270107</v>
      </c>
      <c r="M1373" t="s">
        <v>13588</v>
      </c>
      <c r="N1373">
        <v>270107006</v>
      </c>
      <c r="O1373" t="s">
        <v>13613</v>
      </c>
      <c r="P1373">
        <v>568</v>
      </c>
      <c r="Q1373">
        <v>0</v>
      </c>
      <c r="R1373">
        <v>0</v>
      </c>
    </row>
    <row r="1374" spans="1:18" x14ac:dyDescent="0.25">
      <c r="A1374">
        <v>10</v>
      </c>
      <c r="B1374">
        <v>10202</v>
      </c>
      <c r="C1374" t="s">
        <v>777</v>
      </c>
      <c r="D1374" t="s">
        <v>1703</v>
      </c>
      <c r="E1374">
        <v>7</v>
      </c>
      <c r="F1374" t="s">
        <v>13813</v>
      </c>
      <c r="G1374" s="88">
        <v>2</v>
      </c>
      <c r="H1374" s="88" t="s">
        <v>13770</v>
      </c>
      <c r="I1374">
        <v>3</v>
      </c>
      <c r="J1374" t="s">
        <v>13814</v>
      </c>
      <c r="K1374" t="s">
        <v>13771</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7</v>
      </c>
      <c r="F1375" t="s">
        <v>13813</v>
      </c>
      <c r="G1375" s="88">
        <v>2</v>
      </c>
      <c r="H1375" s="88" t="s">
        <v>13770</v>
      </c>
      <c r="I1375">
        <v>3</v>
      </c>
      <c r="J1375" t="s">
        <v>13814</v>
      </c>
      <c r="K1375" t="s">
        <v>13815</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7</v>
      </c>
      <c r="F1376" t="s">
        <v>13813</v>
      </c>
      <c r="G1376" s="88">
        <v>2</v>
      </c>
      <c r="H1376" s="88" t="s">
        <v>13770</v>
      </c>
      <c r="I1376">
        <v>3</v>
      </c>
      <c r="J1376" t="s">
        <v>13814</v>
      </c>
      <c r="K1376" t="s">
        <v>13816</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13800</v>
      </c>
      <c r="G1377" s="88">
        <v>1</v>
      </c>
      <c r="H1377" s="88" t="s">
        <v>8278</v>
      </c>
      <c r="I1377">
        <v>1</v>
      </c>
      <c r="J1377" t="s">
        <v>13801</v>
      </c>
      <c r="K1377" t="s">
        <v>13802</v>
      </c>
      <c r="L1377">
        <v>270107</v>
      </c>
      <c r="M1377" t="s">
        <v>13588</v>
      </c>
      <c r="N1377">
        <v>270107006</v>
      </c>
      <c r="O1377" t="s">
        <v>13613</v>
      </c>
      <c r="P1377">
        <v>0</v>
      </c>
      <c r="Q1377">
        <v>5790.8143281911507</v>
      </c>
      <c r="R1377">
        <v>0</v>
      </c>
    </row>
    <row r="1378" spans="1:18" x14ac:dyDescent="0.25">
      <c r="A1378">
        <v>10</v>
      </c>
      <c r="B1378">
        <v>10203</v>
      </c>
      <c r="C1378" t="s">
        <v>777</v>
      </c>
      <c r="D1378" t="s">
        <v>1706</v>
      </c>
      <c r="E1378">
        <v>2</v>
      </c>
      <c r="F1378" t="s">
        <v>13804</v>
      </c>
      <c r="G1378" s="88">
        <v>2</v>
      </c>
      <c r="H1378" s="88" t="s">
        <v>13770</v>
      </c>
      <c r="I1378">
        <v>1</v>
      </c>
      <c r="J1378" t="s">
        <v>13801</v>
      </c>
      <c r="K1378" t="s">
        <v>13805</v>
      </c>
      <c r="L1378">
        <v>270107</v>
      </c>
      <c r="M1378" t="s">
        <v>13588</v>
      </c>
      <c r="N1378">
        <v>270107006</v>
      </c>
      <c r="O1378" t="s">
        <v>13613</v>
      </c>
      <c r="P1378">
        <v>0</v>
      </c>
      <c r="Q1378">
        <v>5790.8143281911507</v>
      </c>
      <c r="R1378">
        <v>0</v>
      </c>
    </row>
    <row r="1379" spans="1:18" x14ac:dyDescent="0.25">
      <c r="A1379">
        <v>10</v>
      </c>
      <c r="B1379">
        <v>10203</v>
      </c>
      <c r="C1379" t="s">
        <v>777</v>
      </c>
      <c r="D1379" t="s">
        <v>1706</v>
      </c>
      <c r="E1379">
        <v>3</v>
      </c>
      <c r="F1379" t="s">
        <v>13807</v>
      </c>
      <c r="G1379" s="88">
        <v>1</v>
      </c>
      <c r="H1379" s="88" t="s">
        <v>8278</v>
      </c>
      <c r="I1379">
        <v>1</v>
      </c>
      <c r="J1379" t="s">
        <v>13801</v>
      </c>
      <c r="K1379" t="s">
        <v>13808</v>
      </c>
      <c r="L1379">
        <v>270107</v>
      </c>
      <c r="M1379" t="s">
        <v>13588</v>
      </c>
      <c r="N1379">
        <v>270107006</v>
      </c>
      <c r="O1379" t="s">
        <v>13613</v>
      </c>
      <c r="P1379">
        <v>0</v>
      </c>
      <c r="Q1379">
        <v>5790.8143281911507</v>
      </c>
      <c r="R1379">
        <v>0</v>
      </c>
    </row>
    <row r="1380" spans="1:18" x14ac:dyDescent="0.25">
      <c r="A1380">
        <v>10</v>
      </c>
      <c r="B1380">
        <v>10203</v>
      </c>
      <c r="C1380" t="s">
        <v>777</v>
      </c>
      <c r="D1380" t="s">
        <v>1706</v>
      </c>
      <c r="E1380">
        <v>4</v>
      </c>
      <c r="F1380" t="s">
        <v>13810</v>
      </c>
      <c r="G1380" s="88">
        <v>1</v>
      </c>
      <c r="H1380" s="88" t="s">
        <v>8278</v>
      </c>
      <c r="I1380">
        <v>1</v>
      </c>
      <c r="J1380" t="s">
        <v>13801</v>
      </c>
      <c r="K1380" t="s">
        <v>13811</v>
      </c>
      <c r="L1380">
        <v>270107</v>
      </c>
      <c r="M1380" t="s">
        <v>13588</v>
      </c>
      <c r="N1380">
        <v>270107006</v>
      </c>
      <c r="O1380" t="s">
        <v>13613</v>
      </c>
      <c r="P1380">
        <v>0</v>
      </c>
      <c r="Q1380">
        <v>5790.8143281911507</v>
      </c>
      <c r="R1380">
        <v>0</v>
      </c>
    </row>
    <row r="1381" spans="1:18" x14ac:dyDescent="0.25">
      <c r="A1381">
        <v>10</v>
      </c>
      <c r="B1381">
        <v>10203</v>
      </c>
      <c r="C1381" t="s">
        <v>777</v>
      </c>
      <c r="D1381" t="s">
        <v>1706</v>
      </c>
      <c r="E1381">
        <v>7</v>
      </c>
      <c r="F1381" t="s">
        <v>13813</v>
      </c>
      <c r="G1381" s="88">
        <v>2</v>
      </c>
      <c r="H1381" s="88" t="s">
        <v>13770</v>
      </c>
      <c r="I1381">
        <v>3</v>
      </c>
      <c r="J1381" t="s">
        <v>13814</v>
      </c>
      <c r="K1381" t="s">
        <v>13771</v>
      </c>
      <c r="L1381">
        <v>270107</v>
      </c>
      <c r="M1381" t="s">
        <v>13588</v>
      </c>
      <c r="N1381">
        <v>270107005</v>
      </c>
      <c r="O1381" t="s">
        <v>13608</v>
      </c>
      <c r="P1381">
        <v>0</v>
      </c>
      <c r="Q1381">
        <v>1592.287534846676</v>
      </c>
      <c r="R1381">
        <v>0</v>
      </c>
    </row>
    <row r="1382" spans="1:18" x14ac:dyDescent="0.25">
      <c r="A1382">
        <v>10</v>
      </c>
      <c r="B1382">
        <v>10203</v>
      </c>
      <c r="C1382" t="s">
        <v>777</v>
      </c>
      <c r="D1382" t="s">
        <v>1706</v>
      </c>
      <c r="E1382">
        <v>7</v>
      </c>
      <c r="F1382" t="s">
        <v>13813</v>
      </c>
      <c r="G1382" s="88">
        <v>2</v>
      </c>
      <c r="H1382" s="88" t="s">
        <v>13770</v>
      </c>
      <c r="I1382">
        <v>3</v>
      </c>
      <c r="J1382" t="s">
        <v>13814</v>
      </c>
      <c r="K1382" t="s">
        <v>13815</v>
      </c>
      <c r="L1382">
        <v>270107</v>
      </c>
      <c r="M1382" t="s">
        <v>13588</v>
      </c>
      <c r="N1382">
        <v>270107005</v>
      </c>
      <c r="O1382" t="s">
        <v>13608</v>
      </c>
      <c r="P1382">
        <v>0</v>
      </c>
      <c r="Q1382">
        <v>3734.4204103657521</v>
      </c>
      <c r="R1382">
        <v>0</v>
      </c>
    </row>
    <row r="1383" spans="1:18" x14ac:dyDescent="0.25">
      <c r="A1383">
        <v>10</v>
      </c>
      <c r="B1383">
        <v>10203</v>
      </c>
      <c r="C1383" t="s">
        <v>777</v>
      </c>
      <c r="D1383" t="s">
        <v>1706</v>
      </c>
      <c r="E1383">
        <v>7</v>
      </c>
      <c r="F1383" t="s">
        <v>13813</v>
      </c>
      <c r="G1383" s="88">
        <v>2</v>
      </c>
      <c r="H1383" s="88" t="s">
        <v>13770</v>
      </c>
      <c r="I1383">
        <v>3</v>
      </c>
      <c r="J1383" t="s">
        <v>13814</v>
      </c>
      <c r="K1383" t="s">
        <v>13816</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13800</v>
      </c>
      <c r="G1384" s="88">
        <v>1</v>
      </c>
      <c r="H1384" s="88" t="s">
        <v>8278</v>
      </c>
      <c r="I1384">
        <v>1</v>
      </c>
      <c r="J1384" t="s">
        <v>13801</v>
      </c>
      <c r="K1384" t="s">
        <v>13802</v>
      </c>
      <c r="L1384">
        <v>270107</v>
      </c>
      <c r="M1384" t="s">
        <v>13588</v>
      </c>
      <c r="N1384">
        <v>270107006</v>
      </c>
      <c r="O1384" t="s">
        <v>13613</v>
      </c>
      <c r="P1384">
        <v>0</v>
      </c>
      <c r="Q1384">
        <v>3934.0996705793782</v>
      </c>
      <c r="R1384">
        <v>0</v>
      </c>
    </row>
    <row r="1385" spans="1:18" x14ac:dyDescent="0.25">
      <c r="A1385">
        <v>10</v>
      </c>
      <c r="B1385">
        <v>10205</v>
      </c>
      <c r="C1385" t="s">
        <v>777</v>
      </c>
      <c r="D1385" t="s">
        <v>1712</v>
      </c>
      <c r="E1385">
        <v>2</v>
      </c>
      <c r="F1385" t="s">
        <v>13804</v>
      </c>
      <c r="G1385" s="88">
        <v>2</v>
      </c>
      <c r="H1385" s="88" t="s">
        <v>13770</v>
      </c>
      <c r="I1385">
        <v>1</v>
      </c>
      <c r="J1385" t="s">
        <v>13801</v>
      </c>
      <c r="K1385" t="s">
        <v>13805</v>
      </c>
      <c r="L1385">
        <v>270107</v>
      </c>
      <c r="M1385" t="s">
        <v>13588</v>
      </c>
      <c r="N1385">
        <v>270107006</v>
      </c>
      <c r="O1385" t="s">
        <v>13613</v>
      </c>
      <c r="P1385">
        <v>0</v>
      </c>
      <c r="Q1385">
        <v>3934.0996705793782</v>
      </c>
      <c r="R1385">
        <v>0</v>
      </c>
    </row>
    <row r="1386" spans="1:18" x14ac:dyDescent="0.25">
      <c r="A1386">
        <v>10</v>
      </c>
      <c r="B1386">
        <v>10205</v>
      </c>
      <c r="C1386" t="s">
        <v>777</v>
      </c>
      <c r="D1386" t="s">
        <v>1712</v>
      </c>
      <c r="E1386">
        <v>3</v>
      </c>
      <c r="F1386" t="s">
        <v>13807</v>
      </c>
      <c r="G1386" s="88">
        <v>1</v>
      </c>
      <c r="H1386" s="88" t="s">
        <v>8278</v>
      </c>
      <c r="I1386">
        <v>1</v>
      </c>
      <c r="J1386" t="s">
        <v>13801</v>
      </c>
      <c r="K1386" t="s">
        <v>13808</v>
      </c>
      <c r="L1386">
        <v>270107</v>
      </c>
      <c r="M1386" t="s">
        <v>13588</v>
      </c>
      <c r="N1386">
        <v>270107006</v>
      </c>
      <c r="O1386" t="s">
        <v>13613</v>
      </c>
      <c r="P1386">
        <v>0</v>
      </c>
      <c r="Q1386">
        <v>3934.0996705793782</v>
      </c>
      <c r="R1386">
        <v>0</v>
      </c>
    </row>
    <row r="1387" spans="1:18" x14ac:dyDescent="0.25">
      <c r="A1387">
        <v>10</v>
      </c>
      <c r="B1387">
        <v>10205</v>
      </c>
      <c r="C1387" t="s">
        <v>777</v>
      </c>
      <c r="D1387" t="s">
        <v>1712</v>
      </c>
      <c r="E1387">
        <v>4</v>
      </c>
      <c r="F1387" t="s">
        <v>13810</v>
      </c>
      <c r="G1387" s="88">
        <v>1</v>
      </c>
      <c r="H1387" s="88" t="s">
        <v>8278</v>
      </c>
      <c r="I1387">
        <v>1</v>
      </c>
      <c r="J1387" t="s">
        <v>13801</v>
      </c>
      <c r="K1387" t="s">
        <v>13811</v>
      </c>
      <c r="L1387">
        <v>270107</v>
      </c>
      <c r="M1387" t="s">
        <v>13588</v>
      </c>
      <c r="N1387">
        <v>270107006</v>
      </c>
      <c r="O1387" t="s">
        <v>13613</v>
      </c>
      <c r="P1387">
        <v>0</v>
      </c>
      <c r="Q1387">
        <v>3934.0996705793782</v>
      </c>
      <c r="R1387">
        <v>0</v>
      </c>
    </row>
    <row r="1388" spans="1:18" x14ac:dyDescent="0.25">
      <c r="A1388">
        <v>10</v>
      </c>
      <c r="B1388">
        <v>10205</v>
      </c>
      <c r="C1388" t="s">
        <v>777</v>
      </c>
      <c r="D1388" t="s">
        <v>1712</v>
      </c>
      <c r="E1388">
        <v>7</v>
      </c>
      <c r="F1388" t="s">
        <v>13813</v>
      </c>
      <c r="G1388" s="88">
        <v>2</v>
      </c>
      <c r="H1388" s="88" t="s">
        <v>13770</v>
      </c>
      <c r="I1388">
        <v>3</v>
      </c>
      <c r="J1388" t="s">
        <v>13814</v>
      </c>
      <c r="K1388" t="s">
        <v>13771</v>
      </c>
      <c r="L1388">
        <v>270107</v>
      </c>
      <c r="M1388" t="s">
        <v>13588</v>
      </c>
      <c r="N1388">
        <v>270107005</v>
      </c>
      <c r="O1388" t="s">
        <v>13608</v>
      </c>
      <c r="P1388">
        <v>0</v>
      </c>
      <c r="Q1388">
        <v>1148.5043760940241</v>
      </c>
      <c r="R1388">
        <v>0</v>
      </c>
    </row>
    <row r="1389" spans="1:18" x14ac:dyDescent="0.25">
      <c r="A1389">
        <v>10</v>
      </c>
      <c r="B1389">
        <v>10205</v>
      </c>
      <c r="C1389" t="s">
        <v>777</v>
      </c>
      <c r="D1389" t="s">
        <v>1712</v>
      </c>
      <c r="E1389">
        <v>7</v>
      </c>
      <c r="F1389" t="s">
        <v>13813</v>
      </c>
      <c r="G1389" s="88">
        <v>2</v>
      </c>
      <c r="H1389" s="88" t="s">
        <v>13770</v>
      </c>
      <c r="I1389">
        <v>3</v>
      </c>
      <c r="J1389" t="s">
        <v>13814</v>
      </c>
      <c r="K1389" t="s">
        <v>13815</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13800</v>
      </c>
      <c r="G1390" s="88">
        <v>1</v>
      </c>
      <c r="H1390" s="88" t="s">
        <v>8278</v>
      </c>
      <c r="I1390">
        <v>1</v>
      </c>
      <c r="J1390" t="s">
        <v>13801</v>
      </c>
      <c r="K1390" t="s">
        <v>13802</v>
      </c>
      <c r="L1390">
        <v>270107</v>
      </c>
      <c r="M1390" t="s">
        <v>13588</v>
      </c>
      <c r="N1390">
        <v>270107006</v>
      </c>
      <c r="O1390" t="s">
        <v>13613</v>
      </c>
      <c r="P1390">
        <v>0</v>
      </c>
      <c r="Q1390">
        <v>9845.726122463182</v>
      </c>
      <c r="R1390">
        <v>0</v>
      </c>
    </row>
    <row r="1391" spans="1:18" x14ac:dyDescent="0.25">
      <c r="A1391">
        <v>10</v>
      </c>
      <c r="B1391">
        <v>10208</v>
      </c>
      <c r="C1391" t="s">
        <v>777</v>
      </c>
      <c r="D1391" t="s">
        <v>10709</v>
      </c>
      <c r="E1391">
        <v>2</v>
      </c>
      <c r="F1391" t="s">
        <v>13804</v>
      </c>
      <c r="G1391" s="88">
        <v>2</v>
      </c>
      <c r="H1391" s="88" t="s">
        <v>13770</v>
      </c>
      <c r="I1391">
        <v>1</v>
      </c>
      <c r="J1391" t="s">
        <v>13801</v>
      </c>
      <c r="K1391" t="s">
        <v>13805</v>
      </c>
      <c r="L1391">
        <v>270107</v>
      </c>
      <c r="M1391" t="s">
        <v>13588</v>
      </c>
      <c r="N1391">
        <v>270107006</v>
      </c>
      <c r="O1391" t="s">
        <v>13613</v>
      </c>
      <c r="P1391">
        <v>0</v>
      </c>
      <c r="Q1391">
        <v>9845.726122463182</v>
      </c>
      <c r="R1391">
        <v>0</v>
      </c>
    </row>
    <row r="1392" spans="1:18" x14ac:dyDescent="0.25">
      <c r="A1392">
        <v>10</v>
      </c>
      <c r="B1392">
        <v>10208</v>
      </c>
      <c r="C1392" t="s">
        <v>777</v>
      </c>
      <c r="D1392" t="s">
        <v>10709</v>
      </c>
      <c r="E1392">
        <v>3</v>
      </c>
      <c r="F1392" t="s">
        <v>13807</v>
      </c>
      <c r="G1392" s="88">
        <v>1</v>
      </c>
      <c r="H1392" s="88" t="s">
        <v>8278</v>
      </c>
      <c r="I1392">
        <v>1</v>
      </c>
      <c r="J1392" t="s">
        <v>13801</v>
      </c>
      <c r="K1392" t="s">
        <v>13808</v>
      </c>
      <c r="L1392">
        <v>270107</v>
      </c>
      <c r="M1392" t="s">
        <v>13588</v>
      </c>
      <c r="N1392">
        <v>270107006</v>
      </c>
      <c r="O1392" t="s">
        <v>13613</v>
      </c>
      <c r="P1392">
        <v>0</v>
      </c>
      <c r="Q1392">
        <v>9845.726122463182</v>
      </c>
      <c r="R1392">
        <v>0</v>
      </c>
    </row>
    <row r="1393" spans="1:18" x14ac:dyDescent="0.25">
      <c r="A1393">
        <v>10</v>
      </c>
      <c r="B1393">
        <v>10208</v>
      </c>
      <c r="C1393" t="s">
        <v>777</v>
      </c>
      <c r="D1393" t="s">
        <v>10709</v>
      </c>
      <c r="E1393">
        <v>4</v>
      </c>
      <c r="F1393" t="s">
        <v>13810</v>
      </c>
      <c r="G1393" s="88">
        <v>1</v>
      </c>
      <c r="H1393" s="88" t="s">
        <v>8278</v>
      </c>
      <c r="I1393">
        <v>1</v>
      </c>
      <c r="J1393" t="s">
        <v>13801</v>
      </c>
      <c r="K1393" t="s">
        <v>13811</v>
      </c>
      <c r="L1393">
        <v>270107</v>
      </c>
      <c r="M1393" t="s">
        <v>13588</v>
      </c>
      <c r="N1393">
        <v>270107006</v>
      </c>
      <c r="O1393" t="s">
        <v>13613</v>
      </c>
      <c r="P1393">
        <v>0</v>
      </c>
      <c r="Q1393">
        <v>9845.726122463182</v>
      </c>
      <c r="R1393">
        <v>0</v>
      </c>
    </row>
    <row r="1394" spans="1:18" x14ac:dyDescent="0.25">
      <c r="A1394">
        <v>10</v>
      </c>
      <c r="B1394">
        <v>10208</v>
      </c>
      <c r="C1394" t="s">
        <v>777</v>
      </c>
      <c r="D1394" t="s">
        <v>10709</v>
      </c>
      <c r="E1394">
        <v>7</v>
      </c>
      <c r="F1394" t="s">
        <v>13813</v>
      </c>
      <c r="G1394" s="88">
        <v>2</v>
      </c>
      <c r="H1394" s="88" t="s">
        <v>13770</v>
      </c>
      <c r="I1394">
        <v>3</v>
      </c>
      <c r="J1394" t="s">
        <v>13814</v>
      </c>
      <c r="K1394" t="s">
        <v>13771</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7</v>
      </c>
      <c r="F1395" t="s">
        <v>13813</v>
      </c>
      <c r="G1395" s="88">
        <v>2</v>
      </c>
      <c r="H1395" s="88" t="s">
        <v>13770</v>
      </c>
      <c r="I1395">
        <v>3</v>
      </c>
      <c r="J1395" t="s">
        <v>13814</v>
      </c>
      <c r="K1395" t="s">
        <v>13815</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13800</v>
      </c>
      <c r="G1396" s="88">
        <v>1</v>
      </c>
      <c r="H1396" s="88" t="s">
        <v>8278</v>
      </c>
      <c r="I1396">
        <v>1</v>
      </c>
      <c r="J1396" t="s">
        <v>13801</v>
      </c>
      <c r="K1396" t="s">
        <v>13802</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13800</v>
      </c>
      <c r="G1397" s="88">
        <v>1</v>
      </c>
      <c r="H1397" s="88" t="s">
        <v>8278</v>
      </c>
      <c r="I1397">
        <v>1</v>
      </c>
      <c r="J1397" t="s">
        <v>13801</v>
      </c>
      <c r="K1397" t="s">
        <v>13803</v>
      </c>
      <c r="L1397">
        <v>270107</v>
      </c>
      <c r="M1397" t="s">
        <v>13588</v>
      </c>
      <c r="N1397">
        <v>270107006</v>
      </c>
      <c r="O1397" t="s">
        <v>13613</v>
      </c>
      <c r="P1397">
        <v>0</v>
      </c>
      <c r="Q1397">
        <v>351.19753086419797</v>
      </c>
      <c r="R1397">
        <v>0</v>
      </c>
    </row>
    <row r="1398" spans="1:18" x14ac:dyDescent="0.25">
      <c r="A1398">
        <v>10</v>
      </c>
      <c r="B1398">
        <v>10209</v>
      </c>
      <c r="C1398" t="s">
        <v>777</v>
      </c>
      <c r="D1398" t="s">
        <v>1724</v>
      </c>
      <c r="E1398">
        <v>2</v>
      </c>
      <c r="F1398" t="s">
        <v>13804</v>
      </c>
      <c r="G1398" s="88">
        <v>2</v>
      </c>
      <c r="H1398" s="88" t="s">
        <v>13770</v>
      </c>
      <c r="I1398">
        <v>1</v>
      </c>
      <c r="J1398" t="s">
        <v>13801</v>
      </c>
      <c r="K1398" t="s">
        <v>13805</v>
      </c>
      <c r="L1398">
        <v>270107</v>
      </c>
      <c r="M1398" t="s">
        <v>13588</v>
      </c>
      <c r="N1398">
        <v>270107006</v>
      </c>
      <c r="O1398" t="s">
        <v>13613</v>
      </c>
      <c r="P1398">
        <v>0</v>
      </c>
      <c r="Q1398">
        <v>2539.0437674233381</v>
      </c>
      <c r="R1398">
        <v>0</v>
      </c>
    </row>
    <row r="1399" spans="1:18" x14ac:dyDescent="0.25">
      <c r="A1399">
        <v>10</v>
      </c>
      <c r="B1399">
        <v>10209</v>
      </c>
      <c r="C1399" t="s">
        <v>777</v>
      </c>
      <c r="D1399" t="s">
        <v>1724</v>
      </c>
      <c r="E1399">
        <v>2</v>
      </c>
      <c r="F1399" t="s">
        <v>13804</v>
      </c>
      <c r="G1399" s="88">
        <v>2</v>
      </c>
      <c r="H1399" s="88" t="s">
        <v>13770</v>
      </c>
      <c r="I1399">
        <v>1</v>
      </c>
      <c r="J1399" t="s">
        <v>13801</v>
      </c>
      <c r="K1399" t="s">
        <v>13806</v>
      </c>
      <c r="L1399">
        <v>270107</v>
      </c>
      <c r="M1399" t="s">
        <v>13588</v>
      </c>
      <c r="N1399">
        <v>270107006</v>
      </c>
      <c r="O1399" t="s">
        <v>13613</v>
      </c>
      <c r="P1399">
        <v>0</v>
      </c>
      <c r="Q1399">
        <v>351.19753086419797</v>
      </c>
      <c r="R1399">
        <v>0</v>
      </c>
    </row>
    <row r="1400" spans="1:18" x14ac:dyDescent="0.25">
      <c r="A1400">
        <v>10</v>
      </c>
      <c r="B1400">
        <v>10209</v>
      </c>
      <c r="C1400" t="s">
        <v>777</v>
      </c>
      <c r="D1400" t="s">
        <v>1724</v>
      </c>
      <c r="E1400">
        <v>3</v>
      </c>
      <c r="F1400" t="s">
        <v>13807</v>
      </c>
      <c r="G1400" s="88">
        <v>1</v>
      </c>
      <c r="H1400" s="88" t="s">
        <v>8278</v>
      </c>
      <c r="I1400">
        <v>1</v>
      </c>
      <c r="J1400" t="s">
        <v>13801</v>
      </c>
      <c r="K1400" t="s">
        <v>13808</v>
      </c>
      <c r="L1400">
        <v>270107</v>
      </c>
      <c r="M1400" t="s">
        <v>13588</v>
      </c>
      <c r="N1400">
        <v>270107006</v>
      </c>
      <c r="O1400" t="s">
        <v>13613</v>
      </c>
      <c r="P1400">
        <v>0</v>
      </c>
      <c r="Q1400">
        <v>2890.2412982875358</v>
      </c>
      <c r="R1400">
        <v>0</v>
      </c>
    </row>
    <row r="1401" spans="1:18" x14ac:dyDescent="0.25">
      <c r="A1401">
        <v>10</v>
      </c>
      <c r="B1401">
        <v>10209</v>
      </c>
      <c r="C1401" t="s">
        <v>777</v>
      </c>
      <c r="D1401" t="s">
        <v>1724</v>
      </c>
      <c r="E1401">
        <v>4</v>
      </c>
      <c r="F1401" t="s">
        <v>13810</v>
      </c>
      <c r="G1401" s="88">
        <v>1</v>
      </c>
      <c r="H1401" s="88" t="s">
        <v>8278</v>
      </c>
      <c r="I1401">
        <v>1</v>
      </c>
      <c r="J1401" t="s">
        <v>13801</v>
      </c>
      <c r="K1401" t="s">
        <v>13811</v>
      </c>
      <c r="L1401">
        <v>270107</v>
      </c>
      <c r="M1401" t="s">
        <v>13588</v>
      </c>
      <c r="N1401">
        <v>270107006</v>
      </c>
      <c r="O1401" t="s">
        <v>13613</v>
      </c>
      <c r="P1401">
        <v>0</v>
      </c>
      <c r="Q1401">
        <v>2539.0437674233381</v>
      </c>
      <c r="R1401">
        <v>0</v>
      </c>
    </row>
    <row r="1402" spans="1:18" x14ac:dyDescent="0.25">
      <c r="A1402">
        <v>10</v>
      </c>
      <c r="B1402">
        <v>10209</v>
      </c>
      <c r="C1402" t="s">
        <v>777</v>
      </c>
      <c r="D1402" t="s">
        <v>1724</v>
      </c>
      <c r="E1402">
        <v>4</v>
      </c>
      <c r="F1402" t="s">
        <v>13810</v>
      </c>
      <c r="G1402" s="88">
        <v>1</v>
      </c>
      <c r="H1402" s="88" t="s">
        <v>8278</v>
      </c>
      <c r="I1402">
        <v>1</v>
      </c>
      <c r="J1402" t="s">
        <v>13801</v>
      </c>
      <c r="K1402" t="s">
        <v>13812</v>
      </c>
      <c r="L1402">
        <v>270107</v>
      </c>
      <c r="M1402" t="s">
        <v>13588</v>
      </c>
      <c r="N1402">
        <v>270107006</v>
      </c>
      <c r="O1402" t="s">
        <v>13613</v>
      </c>
      <c r="P1402">
        <v>0</v>
      </c>
      <c r="Q1402">
        <v>351.19753086419797</v>
      </c>
      <c r="R1402">
        <v>0</v>
      </c>
    </row>
    <row r="1403" spans="1:18" x14ac:dyDescent="0.25">
      <c r="A1403">
        <v>10</v>
      </c>
      <c r="B1403">
        <v>10209</v>
      </c>
      <c r="C1403" t="s">
        <v>777</v>
      </c>
      <c r="D1403" t="s">
        <v>1724</v>
      </c>
      <c r="E1403">
        <v>7</v>
      </c>
      <c r="F1403" t="s">
        <v>13813</v>
      </c>
      <c r="G1403" s="88">
        <v>2</v>
      </c>
      <c r="H1403" s="88" t="s">
        <v>13770</v>
      </c>
      <c r="I1403">
        <v>3</v>
      </c>
      <c r="J1403" t="s">
        <v>13814</v>
      </c>
      <c r="K1403" t="s">
        <v>13771</v>
      </c>
      <c r="L1403">
        <v>270107</v>
      </c>
      <c r="M1403" t="s">
        <v>13588</v>
      </c>
      <c r="N1403">
        <v>270107005</v>
      </c>
      <c r="O1403" t="s">
        <v>13608</v>
      </c>
      <c r="P1403">
        <v>0</v>
      </c>
      <c r="Q1403">
        <v>1742.9</v>
      </c>
      <c r="R1403">
        <v>0</v>
      </c>
    </row>
    <row r="1404" spans="1:18" x14ac:dyDescent="0.25">
      <c r="A1404">
        <v>10</v>
      </c>
      <c r="B1404">
        <v>10209</v>
      </c>
      <c r="C1404" t="s">
        <v>777</v>
      </c>
      <c r="D1404" t="s">
        <v>1724</v>
      </c>
      <c r="E1404">
        <v>7</v>
      </c>
      <c r="F1404" t="s">
        <v>13813</v>
      </c>
      <c r="G1404" s="88">
        <v>2</v>
      </c>
      <c r="H1404" s="88" t="s">
        <v>13770</v>
      </c>
      <c r="I1404">
        <v>3</v>
      </c>
      <c r="J1404" t="s">
        <v>13814</v>
      </c>
      <c r="K1404" t="s">
        <v>13815</v>
      </c>
      <c r="L1404">
        <v>270107</v>
      </c>
      <c r="M1404" t="s">
        <v>13588</v>
      </c>
      <c r="N1404">
        <v>270107005</v>
      </c>
      <c r="O1404" t="s">
        <v>13608</v>
      </c>
      <c r="P1404">
        <v>0</v>
      </c>
      <c r="Q1404">
        <v>796.14376742333798</v>
      </c>
      <c r="R1404">
        <v>0</v>
      </c>
    </row>
    <row r="1405" spans="1:18" x14ac:dyDescent="0.25">
      <c r="A1405">
        <v>10</v>
      </c>
      <c r="B1405">
        <v>10209</v>
      </c>
      <c r="C1405" t="s">
        <v>777</v>
      </c>
      <c r="D1405" t="s">
        <v>1724</v>
      </c>
      <c r="E1405">
        <v>7</v>
      </c>
      <c r="F1405" t="s">
        <v>13813</v>
      </c>
      <c r="G1405" s="88">
        <v>2</v>
      </c>
      <c r="H1405" s="88" t="s">
        <v>13770</v>
      </c>
      <c r="I1405">
        <v>3</v>
      </c>
      <c r="J1405" t="s">
        <v>13814</v>
      </c>
      <c r="K1405" t="s">
        <v>13816</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13800</v>
      </c>
      <c r="G1406" s="88">
        <v>1</v>
      </c>
      <c r="H1406" s="88" t="s">
        <v>8278</v>
      </c>
      <c r="I1406">
        <v>1</v>
      </c>
      <c r="J1406" t="s">
        <v>13801</v>
      </c>
      <c r="K1406" t="s">
        <v>13802</v>
      </c>
      <c r="L1406">
        <v>270107</v>
      </c>
      <c r="M1406" t="s">
        <v>13588</v>
      </c>
      <c r="N1406">
        <v>270107006</v>
      </c>
      <c r="O1406" t="s">
        <v>13613</v>
      </c>
      <c r="P1406">
        <v>0</v>
      </c>
      <c r="Q1406">
        <v>1617.9307719717469</v>
      </c>
      <c r="R1406">
        <v>0</v>
      </c>
    </row>
    <row r="1407" spans="1:18" x14ac:dyDescent="0.25">
      <c r="A1407">
        <v>10</v>
      </c>
      <c r="B1407">
        <v>10210</v>
      </c>
      <c r="C1407" t="s">
        <v>777</v>
      </c>
      <c r="D1407" t="s">
        <v>1727</v>
      </c>
      <c r="E1407">
        <v>2</v>
      </c>
      <c r="F1407" t="s">
        <v>13804</v>
      </c>
      <c r="G1407" s="88">
        <v>2</v>
      </c>
      <c r="H1407" s="88" t="s">
        <v>13770</v>
      </c>
      <c r="I1407">
        <v>1</v>
      </c>
      <c r="J1407" t="s">
        <v>13801</v>
      </c>
      <c r="K1407" t="s">
        <v>13805</v>
      </c>
      <c r="L1407">
        <v>270107</v>
      </c>
      <c r="M1407" t="s">
        <v>13588</v>
      </c>
      <c r="N1407">
        <v>270107006</v>
      </c>
      <c r="O1407" t="s">
        <v>13613</v>
      </c>
      <c r="P1407">
        <v>0</v>
      </c>
      <c r="Q1407">
        <v>1617.9307719717469</v>
      </c>
      <c r="R1407">
        <v>0</v>
      </c>
    </row>
    <row r="1408" spans="1:18" x14ac:dyDescent="0.25">
      <c r="A1408">
        <v>10</v>
      </c>
      <c r="B1408">
        <v>10210</v>
      </c>
      <c r="C1408" t="s">
        <v>777</v>
      </c>
      <c r="D1408" t="s">
        <v>1727</v>
      </c>
      <c r="E1408">
        <v>3</v>
      </c>
      <c r="F1408" t="s">
        <v>13807</v>
      </c>
      <c r="G1408" s="88">
        <v>1</v>
      </c>
      <c r="H1408" s="88" t="s">
        <v>8278</v>
      </c>
      <c r="I1408">
        <v>1</v>
      </c>
      <c r="J1408" t="s">
        <v>13801</v>
      </c>
      <c r="K1408" t="s">
        <v>13808</v>
      </c>
      <c r="L1408">
        <v>270107</v>
      </c>
      <c r="M1408" t="s">
        <v>13588</v>
      </c>
      <c r="N1408">
        <v>270107006</v>
      </c>
      <c r="O1408" t="s">
        <v>13613</v>
      </c>
      <c r="P1408">
        <v>0</v>
      </c>
      <c r="Q1408">
        <v>1617.9307719717469</v>
      </c>
      <c r="R1408">
        <v>0</v>
      </c>
    </row>
    <row r="1409" spans="1:18" x14ac:dyDescent="0.25">
      <c r="A1409">
        <v>10</v>
      </c>
      <c r="B1409">
        <v>10210</v>
      </c>
      <c r="C1409" t="s">
        <v>777</v>
      </c>
      <c r="D1409" t="s">
        <v>1727</v>
      </c>
      <c r="E1409">
        <v>4</v>
      </c>
      <c r="F1409" t="s">
        <v>13810</v>
      </c>
      <c r="G1409" s="88">
        <v>1</v>
      </c>
      <c r="H1409" s="88" t="s">
        <v>8278</v>
      </c>
      <c r="I1409">
        <v>1</v>
      </c>
      <c r="J1409" t="s">
        <v>13801</v>
      </c>
      <c r="K1409" t="s">
        <v>13811</v>
      </c>
      <c r="L1409">
        <v>270107</v>
      </c>
      <c r="M1409" t="s">
        <v>13588</v>
      </c>
      <c r="N1409">
        <v>270107006</v>
      </c>
      <c r="O1409" t="s">
        <v>13613</v>
      </c>
      <c r="P1409">
        <v>0</v>
      </c>
      <c r="Q1409">
        <v>1617.9307719717469</v>
      </c>
      <c r="R1409">
        <v>0</v>
      </c>
    </row>
    <row r="1410" spans="1:18" x14ac:dyDescent="0.25">
      <c r="A1410">
        <v>10</v>
      </c>
      <c r="B1410">
        <v>10210</v>
      </c>
      <c r="C1410" t="s">
        <v>777</v>
      </c>
      <c r="D1410" t="s">
        <v>1727</v>
      </c>
      <c r="E1410">
        <v>7</v>
      </c>
      <c r="F1410" t="s">
        <v>13813</v>
      </c>
      <c r="G1410" s="88">
        <v>2</v>
      </c>
      <c r="H1410" s="88" t="s">
        <v>13770</v>
      </c>
      <c r="I1410">
        <v>3</v>
      </c>
      <c r="J1410" t="s">
        <v>13814</v>
      </c>
      <c r="K1410" t="s">
        <v>13771</v>
      </c>
      <c r="L1410">
        <v>270107</v>
      </c>
      <c r="M1410" t="s">
        <v>13588</v>
      </c>
      <c r="N1410">
        <v>270107005</v>
      </c>
      <c r="O1410" t="s">
        <v>13608</v>
      </c>
      <c r="P1410">
        <v>0</v>
      </c>
      <c r="Q1410">
        <v>1172.9845354126069</v>
      </c>
      <c r="R1410">
        <v>0</v>
      </c>
    </row>
    <row r="1411" spans="1:18" x14ac:dyDescent="0.25">
      <c r="A1411">
        <v>10</v>
      </c>
      <c r="B1411">
        <v>10210</v>
      </c>
      <c r="C1411" t="s">
        <v>777</v>
      </c>
      <c r="D1411" t="s">
        <v>1727</v>
      </c>
      <c r="E1411">
        <v>7</v>
      </c>
      <c r="F1411" t="s">
        <v>13813</v>
      </c>
      <c r="G1411" s="88">
        <v>2</v>
      </c>
      <c r="H1411" s="88" t="s">
        <v>13770</v>
      </c>
      <c r="I1411">
        <v>3</v>
      </c>
      <c r="J1411" t="s">
        <v>13814</v>
      </c>
      <c r="K1411" t="s">
        <v>13815</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13800</v>
      </c>
      <c r="G1412" s="88">
        <v>1</v>
      </c>
      <c r="H1412" s="88" t="s">
        <v>8278</v>
      </c>
      <c r="I1412">
        <v>1</v>
      </c>
      <c r="J1412" t="s">
        <v>13801</v>
      </c>
      <c r="K1412" t="s">
        <v>13802</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13800</v>
      </c>
      <c r="G1413" s="88">
        <v>1</v>
      </c>
      <c r="H1413" s="88" t="s">
        <v>8278</v>
      </c>
      <c r="I1413">
        <v>1</v>
      </c>
      <c r="J1413" t="s">
        <v>13801</v>
      </c>
      <c r="K1413" t="s">
        <v>13803</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2</v>
      </c>
      <c r="F1414" t="s">
        <v>13804</v>
      </c>
      <c r="G1414" s="88">
        <v>2</v>
      </c>
      <c r="H1414" s="88" t="s">
        <v>13770</v>
      </c>
      <c r="I1414">
        <v>1</v>
      </c>
      <c r="J1414" t="s">
        <v>13801</v>
      </c>
      <c r="K1414" t="s">
        <v>13771</v>
      </c>
      <c r="L1414">
        <v>270107</v>
      </c>
      <c r="M1414" t="s">
        <v>13588</v>
      </c>
      <c r="N1414">
        <v>270107006</v>
      </c>
      <c r="O1414" t="s">
        <v>13613</v>
      </c>
      <c r="P1414">
        <v>0</v>
      </c>
      <c r="Q1414">
        <v>0</v>
      </c>
      <c r="R1414">
        <v>918.96296296296293</v>
      </c>
    </row>
    <row r="1415" spans="1:18" x14ac:dyDescent="0.25">
      <c r="A1415">
        <v>10</v>
      </c>
      <c r="B1415">
        <v>10301</v>
      </c>
      <c r="C1415" t="s">
        <v>777</v>
      </c>
      <c r="D1415" t="s">
        <v>1730</v>
      </c>
      <c r="E1415">
        <v>2</v>
      </c>
      <c r="F1415" t="s">
        <v>13804</v>
      </c>
      <c r="G1415" s="88">
        <v>2</v>
      </c>
      <c r="H1415" s="88" t="s">
        <v>13770</v>
      </c>
      <c r="I1415">
        <v>1</v>
      </c>
      <c r="J1415" t="s">
        <v>13801</v>
      </c>
      <c r="K1415" t="s">
        <v>13805</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2</v>
      </c>
      <c r="F1416" t="s">
        <v>13804</v>
      </c>
      <c r="G1416" s="88">
        <v>2</v>
      </c>
      <c r="H1416" s="88" t="s">
        <v>13770</v>
      </c>
      <c r="I1416">
        <v>1</v>
      </c>
      <c r="J1416" t="s">
        <v>13801</v>
      </c>
      <c r="K1416" t="s">
        <v>13806</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3</v>
      </c>
      <c r="F1417" t="s">
        <v>13807</v>
      </c>
      <c r="G1417" s="88">
        <v>1</v>
      </c>
      <c r="H1417" s="88" t="s">
        <v>8278</v>
      </c>
      <c r="I1417">
        <v>1</v>
      </c>
      <c r="J1417" t="s">
        <v>13801</v>
      </c>
      <c r="K1417" t="s">
        <v>13808</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3</v>
      </c>
      <c r="F1418" t="s">
        <v>13807</v>
      </c>
      <c r="G1418" s="88">
        <v>1</v>
      </c>
      <c r="H1418" s="88" t="s">
        <v>8278</v>
      </c>
      <c r="I1418">
        <v>1</v>
      </c>
      <c r="J1418" t="s">
        <v>13801</v>
      </c>
      <c r="K1418" t="s">
        <v>13809</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4</v>
      </c>
      <c r="F1419" t="s">
        <v>13810</v>
      </c>
      <c r="G1419" s="88">
        <v>1</v>
      </c>
      <c r="H1419" s="88" t="s">
        <v>8278</v>
      </c>
      <c r="I1419">
        <v>1</v>
      </c>
      <c r="J1419" t="s">
        <v>13801</v>
      </c>
      <c r="K1419" t="s">
        <v>13811</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4</v>
      </c>
      <c r="F1420" t="s">
        <v>13810</v>
      </c>
      <c r="G1420" s="88">
        <v>1</v>
      </c>
      <c r="H1420" s="88" t="s">
        <v>8278</v>
      </c>
      <c r="I1420">
        <v>1</v>
      </c>
      <c r="J1420" t="s">
        <v>13801</v>
      </c>
      <c r="K1420" t="s">
        <v>13812</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7</v>
      </c>
      <c r="F1421" t="s">
        <v>13813</v>
      </c>
      <c r="G1421" s="88">
        <v>2</v>
      </c>
      <c r="H1421" s="88" t="s">
        <v>13770</v>
      </c>
      <c r="I1421">
        <v>3</v>
      </c>
      <c r="J1421" t="s">
        <v>13814</v>
      </c>
      <c r="K1421" t="s">
        <v>13771</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7</v>
      </c>
      <c r="F1422" t="s">
        <v>13813</v>
      </c>
      <c r="G1422" s="88">
        <v>2</v>
      </c>
      <c r="H1422" s="88" t="s">
        <v>13770</v>
      </c>
      <c r="I1422">
        <v>3</v>
      </c>
      <c r="J1422" t="s">
        <v>13814</v>
      </c>
      <c r="K1422" t="s">
        <v>13815</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7</v>
      </c>
      <c r="F1423" t="s">
        <v>13813</v>
      </c>
      <c r="G1423" s="88">
        <v>2</v>
      </c>
      <c r="H1423" s="88" t="s">
        <v>13770</v>
      </c>
      <c r="I1423">
        <v>3</v>
      </c>
      <c r="J1423" t="s">
        <v>13814</v>
      </c>
      <c r="K1423" t="s">
        <v>13816</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13800</v>
      </c>
      <c r="G1424" s="88">
        <v>1</v>
      </c>
      <c r="H1424" s="88" t="s">
        <v>8278</v>
      </c>
      <c r="I1424">
        <v>1</v>
      </c>
      <c r="J1424" t="s">
        <v>13801</v>
      </c>
      <c r="K1424" t="s">
        <v>13802</v>
      </c>
      <c r="L1424">
        <v>270107</v>
      </c>
      <c r="M1424" t="s">
        <v>13588</v>
      </c>
      <c r="N1424">
        <v>270107006</v>
      </c>
      <c r="O1424" t="s">
        <v>13613</v>
      </c>
      <c r="P1424">
        <v>0</v>
      </c>
      <c r="Q1424">
        <v>1643.5740090968179</v>
      </c>
      <c r="R1424">
        <v>0</v>
      </c>
    </row>
    <row r="1425" spans="1:18" x14ac:dyDescent="0.25">
      <c r="A1425">
        <v>10</v>
      </c>
      <c r="B1425">
        <v>10302</v>
      </c>
      <c r="C1425" t="s">
        <v>777</v>
      </c>
      <c r="D1425" t="s">
        <v>1733</v>
      </c>
      <c r="E1425">
        <v>2</v>
      </c>
      <c r="F1425" t="s">
        <v>13804</v>
      </c>
      <c r="G1425" s="88">
        <v>2</v>
      </c>
      <c r="H1425" s="88" t="s">
        <v>13770</v>
      </c>
      <c r="I1425">
        <v>1</v>
      </c>
      <c r="J1425" t="s">
        <v>13801</v>
      </c>
      <c r="K1425" t="s">
        <v>13805</v>
      </c>
      <c r="L1425">
        <v>270107</v>
      </c>
      <c r="M1425" t="s">
        <v>13588</v>
      </c>
      <c r="N1425">
        <v>270107006</v>
      </c>
      <c r="O1425" t="s">
        <v>13613</v>
      </c>
      <c r="P1425">
        <v>0</v>
      </c>
      <c r="Q1425">
        <v>1643.5740090968179</v>
      </c>
      <c r="R1425">
        <v>0</v>
      </c>
    </row>
    <row r="1426" spans="1:18" x14ac:dyDescent="0.25">
      <c r="A1426">
        <v>10</v>
      </c>
      <c r="B1426">
        <v>10302</v>
      </c>
      <c r="C1426" t="s">
        <v>777</v>
      </c>
      <c r="D1426" t="s">
        <v>1733</v>
      </c>
      <c r="E1426">
        <v>3</v>
      </c>
      <c r="F1426" t="s">
        <v>13807</v>
      </c>
      <c r="G1426" s="88">
        <v>1</v>
      </c>
      <c r="H1426" s="88" t="s">
        <v>8278</v>
      </c>
      <c r="I1426">
        <v>1</v>
      </c>
      <c r="J1426" t="s">
        <v>13801</v>
      </c>
      <c r="K1426" t="s">
        <v>13808</v>
      </c>
      <c r="L1426">
        <v>270107</v>
      </c>
      <c r="M1426" t="s">
        <v>13588</v>
      </c>
      <c r="N1426">
        <v>270107006</v>
      </c>
      <c r="O1426" t="s">
        <v>13613</v>
      </c>
      <c r="P1426">
        <v>0</v>
      </c>
      <c r="Q1426">
        <v>1643.5740090968179</v>
      </c>
      <c r="R1426">
        <v>0</v>
      </c>
    </row>
    <row r="1427" spans="1:18" x14ac:dyDescent="0.25">
      <c r="A1427">
        <v>10</v>
      </c>
      <c r="B1427">
        <v>10302</v>
      </c>
      <c r="C1427" t="s">
        <v>777</v>
      </c>
      <c r="D1427" t="s">
        <v>1733</v>
      </c>
      <c r="E1427">
        <v>4</v>
      </c>
      <c r="F1427" t="s">
        <v>13810</v>
      </c>
      <c r="G1427" s="88">
        <v>1</v>
      </c>
      <c r="H1427" s="88" t="s">
        <v>8278</v>
      </c>
      <c r="I1427">
        <v>1</v>
      </c>
      <c r="J1427" t="s">
        <v>13801</v>
      </c>
      <c r="K1427" t="s">
        <v>13811</v>
      </c>
      <c r="L1427">
        <v>270107</v>
      </c>
      <c r="M1427" t="s">
        <v>13588</v>
      </c>
      <c r="N1427">
        <v>270107006</v>
      </c>
      <c r="O1427" t="s">
        <v>13613</v>
      </c>
      <c r="P1427">
        <v>0</v>
      </c>
      <c r="Q1427">
        <v>1643.5740090968179</v>
      </c>
      <c r="R1427">
        <v>0</v>
      </c>
    </row>
    <row r="1428" spans="1:18" x14ac:dyDescent="0.25">
      <c r="A1428">
        <v>10</v>
      </c>
      <c r="B1428">
        <v>10302</v>
      </c>
      <c r="C1428" t="s">
        <v>777</v>
      </c>
      <c r="D1428" t="s">
        <v>1733</v>
      </c>
      <c r="E1428">
        <v>7</v>
      </c>
      <c r="F1428" t="s">
        <v>13813</v>
      </c>
      <c r="G1428" s="88">
        <v>2</v>
      </c>
      <c r="H1428" s="88" t="s">
        <v>13770</v>
      </c>
      <c r="I1428">
        <v>3</v>
      </c>
      <c r="J1428" t="s">
        <v>13814</v>
      </c>
      <c r="K1428" t="s">
        <v>13771</v>
      </c>
      <c r="L1428">
        <v>270107</v>
      </c>
      <c r="M1428" t="s">
        <v>13588</v>
      </c>
      <c r="N1428">
        <v>270107005</v>
      </c>
      <c r="O1428" t="s">
        <v>13608</v>
      </c>
      <c r="P1428">
        <v>0</v>
      </c>
      <c r="Q1428">
        <v>821.78700454840896</v>
      </c>
      <c r="R1428">
        <v>0</v>
      </c>
    </row>
    <row r="1429" spans="1:18" x14ac:dyDescent="0.25">
      <c r="A1429">
        <v>10</v>
      </c>
      <c r="B1429">
        <v>10302</v>
      </c>
      <c r="C1429" t="s">
        <v>777</v>
      </c>
      <c r="D1429" t="s">
        <v>1733</v>
      </c>
      <c r="E1429">
        <v>7</v>
      </c>
      <c r="F1429" t="s">
        <v>13813</v>
      </c>
      <c r="G1429" s="88">
        <v>2</v>
      </c>
      <c r="H1429" s="88" t="s">
        <v>13770</v>
      </c>
      <c r="I1429">
        <v>3</v>
      </c>
      <c r="J1429" t="s">
        <v>13814</v>
      </c>
      <c r="K1429" t="s">
        <v>13815</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13800</v>
      </c>
      <c r="G1430" s="88">
        <v>1</v>
      </c>
      <c r="H1430" s="88" t="s">
        <v>8278</v>
      </c>
      <c r="I1430">
        <v>1</v>
      </c>
      <c r="J1430" t="s">
        <v>13801</v>
      </c>
      <c r="K1430" t="s">
        <v>13802</v>
      </c>
      <c r="L1430">
        <v>270107</v>
      </c>
      <c r="M1430" t="s">
        <v>13588</v>
      </c>
      <c r="N1430">
        <v>270107006</v>
      </c>
      <c r="O1430" t="s">
        <v>13613</v>
      </c>
      <c r="P1430">
        <v>0</v>
      </c>
      <c r="Q1430">
        <v>1524.182066276805</v>
      </c>
      <c r="R1430">
        <v>0</v>
      </c>
    </row>
    <row r="1431" spans="1:18" x14ac:dyDescent="0.25">
      <c r="A1431">
        <v>10</v>
      </c>
      <c r="B1431">
        <v>10303</v>
      </c>
      <c r="C1431" t="s">
        <v>777</v>
      </c>
      <c r="D1431" t="s">
        <v>1736</v>
      </c>
      <c r="E1431">
        <v>2</v>
      </c>
      <c r="F1431" t="s">
        <v>13804</v>
      </c>
      <c r="G1431" s="88">
        <v>2</v>
      </c>
      <c r="H1431" s="88" t="s">
        <v>13770</v>
      </c>
      <c r="I1431">
        <v>1</v>
      </c>
      <c r="J1431" t="s">
        <v>13801</v>
      </c>
      <c r="K1431" t="s">
        <v>13805</v>
      </c>
      <c r="L1431">
        <v>270107</v>
      </c>
      <c r="M1431" t="s">
        <v>13588</v>
      </c>
      <c r="N1431">
        <v>270107006</v>
      </c>
      <c r="O1431" t="s">
        <v>13613</v>
      </c>
      <c r="P1431">
        <v>0</v>
      </c>
      <c r="Q1431">
        <v>1524.182066276805</v>
      </c>
      <c r="R1431">
        <v>0</v>
      </c>
    </row>
    <row r="1432" spans="1:18" x14ac:dyDescent="0.25">
      <c r="A1432">
        <v>10</v>
      </c>
      <c r="B1432">
        <v>10303</v>
      </c>
      <c r="C1432" t="s">
        <v>777</v>
      </c>
      <c r="D1432" t="s">
        <v>1736</v>
      </c>
      <c r="E1432">
        <v>3</v>
      </c>
      <c r="F1432" t="s">
        <v>13807</v>
      </c>
      <c r="G1432" s="88">
        <v>1</v>
      </c>
      <c r="H1432" s="88" t="s">
        <v>8278</v>
      </c>
      <c r="I1432">
        <v>1</v>
      </c>
      <c r="J1432" t="s">
        <v>13801</v>
      </c>
      <c r="K1432" t="s">
        <v>13808</v>
      </c>
      <c r="L1432">
        <v>270107</v>
      </c>
      <c r="M1432" t="s">
        <v>13588</v>
      </c>
      <c r="N1432">
        <v>270107006</v>
      </c>
      <c r="O1432" t="s">
        <v>13613</v>
      </c>
      <c r="P1432">
        <v>0</v>
      </c>
      <c r="Q1432">
        <v>1524.182066276805</v>
      </c>
      <c r="R1432">
        <v>0</v>
      </c>
    </row>
    <row r="1433" spans="1:18" x14ac:dyDescent="0.25">
      <c r="A1433">
        <v>10</v>
      </c>
      <c r="B1433">
        <v>10303</v>
      </c>
      <c r="C1433" t="s">
        <v>777</v>
      </c>
      <c r="D1433" t="s">
        <v>1736</v>
      </c>
      <c r="E1433">
        <v>4</v>
      </c>
      <c r="F1433" t="s">
        <v>13810</v>
      </c>
      <c r="G1433" s="88">
        <v>1</v>
      </c>
      <c r="H1433" s="88" t="s">
        <v>8278</v>
      </c>
      <c r="I1433">
        <v>1</v>
      </c>
      <c r="J1433" t="s">
        <v>13801</v>
      </c>
      <c r="K1433" t="s">
        <v>13811</v>
      </c>
      <c r="L1433">
        <v>270107</v>
      </c>
      <c r="M1433" t="s">
        <v>13588</v>
      </c>
      <c r="N1433">
        <v>270107006</v>
      </c>
      <c r="O1433" t="s">
        <v>13613</v>
      </c>
      <c r="P1433">
        <v>0</v>
      </c>
      <c r="Q1433">
        <v>1524.182066276805</v>
      </c>
      <c r="R1433">
        <v>0</v>
      </c>
    </row>
    <row r="1434" spans="1:18" x14ac:dyDescent="0.25">
      <c r="A1434">
        <v>10</v>
      </c>
      <c r="B1434">
        <v>10303</v>
      </c>
      <c r="C1434" t="s">
        <v>777</v>
      </c>
      <c r="D1434" t="s">
        <v>1736</v>
      </c>
      <c r="E1434">
        <v>7</v>
      </c>
      <c r="F1434" t="s">
        <v>13813</v>
      </c>
      <c r="G1434" s="88">
        <v>2</v>
      </c>
      <c r="H1434" s="88" t="s">
        <v>13770</v>
      </c>
      <c r="I1434">
        <v>3</v>
      </c>
      <c r="J1434" t="s">
        <v>13814</v>
      </c>
      <c r="K1434" t="s">
        <v>13771</v>
      </c>
      <c r="L1434">
        <v>270107</v>
      </c>
      <c r="M1434" t="s">
        <v>13588</v>
      </c>
      <c r="N1434">
        <v>270107005</v>
      </c>
      <c r="O1434" t="s">
        <v>13608</v>
      </c>
      <c r="P1434">
        <v>0</v>
      </c>
      <c r="Q1434">
        <v>1053.592592592594</v>
      </c>
      <c r="R1434">
        <v>0</v>
      </c>
    </row>
    <row r="1435" spans="1:18" x14ac:dyDescent="0.25">
      <c r="A1435">
        <v>10</v>
      </c>
      <c r="B1435">
        <v>10303</v>
      </c>
      <c r="C1435" t="s">
        <v>777</v>
      </c>
      <c r="D1435" t="s">
        <v>1736</v>
      </c>
      <c r="E1435">
        <v>7</v>
      </c>
      <c r="F1435" t="s">
        <v>13813</v>
      </c>
      <c r="G1435" s="88">
        <v>2</v>
      </c>
      <c r="H1435" s="88" t="s">
        <v>13770</v>
      </c>
      <c r="I1435">
        <v>3</v>
      </c>
      <c r="J1435" t="s">
        <v>13814</v>
      </c>
      <c r="K1435" t="s">
        <v>13815</v>
      </c>
      <c r="L1435">
        <v>270107</v>
      </c>
      <c r="M1435" t="s">
        <v>13588</v>
      </c>
      <c r="N1435">
        <v>270107005</v>
      </c>
      <c r="O1435" t="s">
        <v>13608</v>
      </c>
      <c r="P1435">
        <v>0</v>
      </c>
      <c r="Q1435">
        <v>470.58947368421099</v>
      </c>
      <c r="R1435">
        <v>0</v>
      </c>
    </row>
    <row r="1436" spans="1:18" x14ac:dyDescent="0.25">
      <c r="A1436">
        <v>10</v>
      </c>
      <c r="B1436">
        <v>10305</v>
      </c>
      <c r="C1436" t="s">
        <v>777</v>
      </c>
      <c r="D1436" t="s">
        <v>13774</v>
      </c>
      <c r="E1436">
        <v>1</v>
      </c>
      <c r="F1436" t="s">
        <v>13800</v>
      </c>
      <c r="G1436" s="88">
        <v>1</v>
      </c>
      <c r="H1436" s="88" t="s">
        <v>8278</v>
      </c>
      <c r="I1436">
        <v>1</v>
      </c>
      <c r="J1436" t="s">
        <v>13801</v>
      </c>
      <c r="K1436" t="s">
        <v>13802</v>
      </c>
      <c r="L1436">
        <v>270107</v>
      </c>
      <c r="M1436" t="s">
        <v>13588</v>
      </c>
      <c r="N1436">
        <v>270107006</v>
      </c>
      <c r="O1436" t="s">
        <v>13613</v>
      </c>
      <c r="P1436">
        <v>0</v>
      </c>
      <c r="Q1436">
        <v>1711.6794776666891</v>
      </c>
      <c r="R1436">
        <v>0</v>
      </c>
    </row>
    <row r="1437" spans="1:18" x14ac:dyDescent="0.25">
      <c r="A1437">
        <v>10</v>
      </c>
      <c r="B1437">
        <v>10305</v>
      </c>
      <c r="C1437" t="s">
        <v>777</v>
      </c>
      <c r="D1437" t="s">
        <v>13774</v>
      </c>
      <c r="E1437">
        <v>2</v>
      </c>
      <c r="F1437" t="s">
        <v>13804</v>
      </c>
      <c r="G1437" s="88">
        <v>2</v>
      </c>
      <c r="H1437" s="88" t="s">
        <v>13770</v>
      </c>
      <c r="I1437">
        <v>1</v>
      </c>
      <c r="J1437" t="s">
        <v>13801</v>
      </c>
      <c r="K1437" t="s">
        <v>13805</v>
      </c>
      <c r="L1437">
        <v>270107</v>
      </c>
      <c r="M1437" t="s">
        <v>13588</v>
      </c>
      <c r="N1437">
        <v>270107006</v>
      </c>
      <c r="O1437" t="s">
        <v>13613</v>
      </c>
      <c r="P1437">
        <v>0</v>
      </c>
      <c r="Q1437">
        <v>1711.6794776666891</v>
      </c>
      <c r="R1437">
        <v>0</v>
      </c>
    </row>
    <row r="1438" spans="1:18" x14ac:dyDescent="0.25">
      <c r="A1438">
        <v>10</v>
      </c>
      <c r="B1438">
        <v>10305</v>
      </c>
      <c r="C1438" t="s">
        <v>777</v>
      </c>
      <c r="D1438" t="s">
        <v>13774</v>
      </c>
      <c r="E1438">
        <v>3</v>
      </c>
      <c r="F1438" t="s">
        <v>13807</v>
      </c>
      <c r="G1438" s="88">
        <v>1</v>
      </c>
      <c r="H1438" s="88" t="s">
        <v>8278</v>
      </c>
      <c r="I1438">
        <v>1</v>
      </c>
      <c r="J1438" t="s">
        <v>13801</v>
      </c>
      <c r="K1438" t="s">
        <v>13808</v>
      </c>
      <c r="L1438">
        <v>270107</v>
      </c>
      <c r="M1438" t="s">
        <v>13588</v>
      </c>
      <c r="N1438">
        <v>270107006</v>
      </c>
      <c r="O1438" t="s">
        <v>13613</v>
      </c>
      <c r="P1438">
        <v>0</v>
      </c>
      <c r="Q1438">
        <v>1711.6794776666891</v>
      </c>
      <c r="R1438">
        <v>0</v>
      </c>
    </row>
    <row r="1439" spans="1:18" x14ac:dyDescent="0.25">
      <c r="A1439">
        <v>10</v>
      </c>
      <c r="B1439">
        <v>10305</v>
      </c>
      <c r="C1439" t="s">
        <v>777</v>
      </c>
      <c r="D1439" t="s">
        <v>13774</v>
      </c>
      <c r="E1439">
        <v>4</v>
      </c>
      <c r="F1439" t="s">
        <v>13810</v>
      </c>
      <c r="G1439" s="88">
        <v>1</v>
      </c>
      <c r="H1439" s="88" t="s">
        <v>8278</v>
      </c>
      <c r="I1439">
        <v>1</v>
      </c>
      <c r="J1439" t="s">
        <v>13801</v>
      </c>
      <c r="K1439" t="s">
        <v>13811</v>
      </c>
      <c r="L1439">
        <v>270107</v>
      </c>
      <c r="M1439" t="s">
        <v>13588</v>
      </c>
      <c r="N1439">
        <v>270107006</v>
      </c>
      <c r="O1439" t="s">
        <v>13613</v>
      </c>
      <c r="P1439">
        <v>0</v>
      </c>
      <c r="Q1439">
        <v>1711.6794776666891</v>
      </c>
      <c r="R1439">
        <v>0</v>
      </c>
    </row>
    <row r="1440" spans="1:18" x14ac:dyDescent="0.25">
      <c r="A1440">
        <v>10</v>
      </c>
      <c r="B1440">
        <v>10305</v>
      </c>
      <c r="C1440" t="s">
        <v>777</v>
      </c>
      <c r="D1440" t="s">
        <v>13774</v>
      </c>
      <c r="E1440">
        <v>7</v>
      </c>
      <c r="F1440" t="s">
        <v>13813</v>
      </c>
      <c r="G1440" s="88">
        <v>2</v>
      </c>
      <c r="H1440" s="88" t="s">
        <v>13770</v>
      </c>
      <c r="I1440">
        <v>3</v>
      </c>
      <c r="J1440" t="s">
        <v>13814</v>
      </c>
      <c r="K1440" t="s">
        <v>13815</v>
      </c>
      <c r="L1440">
        <v>270107</v>
      </c>
      <c r="M1440" t="s">
        <v>13588</v>
      </c>
      <c r="N1440">
        <v>270107005</v>
      </c>
      <c r="O1440" t="s">
        <v>13608</v>
      </c>
      <c r="P1440">
        <v>0</v>
      </c>
      <c r="Q1440">
        <v>1711.6794776666891</v>
      </c>
      <c r="R1440">
        <v>0</v>
      </c>
    </row>
    <row r="1441" spans="1:18" x14ac:dyDescent="0.25">
      <c r="A1441">
        <v>10</v>
      </c>
      <c r="B1441">
        <v>10306</v>
      </c>
      <c r="C1441" t="s">
        <v>777</v>
      </c>
      <c r="D1441" t="s">
        <v>13775</v>
      </c>
      <c r="E1441">
        <v>1</v>
      </c>
      <c r="F1441" t="s">
        <v>13800</v>
      </c>
      <c r="G1441" s="88">
        <v>1</v>
      </c>
      <c r="H1441" s="88" t="s">
        <v>8278</v>
      </c>
      <c r="I1441">
        <v>1</v>
      </c>
      <c r="J1441" t="s">
        <v>13801</v>
      </c>
      <c r="K1441" t="s">
        <v>13802</v>
      </c>
      <c r="L1441">
        <v>270107</v>
      </c>
      <c r="M1441" t="s">
        <v>13588</v>
      </c>
      <c r="N1441">
        <v>270107006</v>
      </c>
      <c r="O1441" t="s">
        <v>13613</v>
      </c>
      <c r="P1441">
        <v>0</v>
      </c>
      <c r="Q1441">
        <v>3009.6332411075491</v>
      </c>
      <c r="R1441">
        <v>0</v>
      </c>
    </row>
    <row r="1442" spans="1:18" x14ac:dyDescent="0.25">
      <c r="A1442">
        <v>10</v>
      </c>
      <c r="B1442">
        <v>10306</v>
      </c>
      <c r="C1442" t="s">
        <v>777</v>
      </c>
      <c r="D1442" t="s">
        <v>13775</v>
      </c>
      <c r="E1442">
        <v>2</v>
      </c>
      <c r="F1442" t="s">
        <v>13804</v>
      </c>
      <c r="G1442" s="88">
        <v>2</v>
      </c>
      <c r="H1442" s="88" t="s">
        <v>13770</v>
      </c>
      <c r="I1442">
        <v>1</v>
      </c>
      <c r="J1442" t="s">
        <v>13801</v>
      </c>
      <c r="K1442" t="s">
        <v>13805</v>
      </c>
      <c r="L1442">
        <v>270107</v>
      </c>
      <c r="M1442" t="s">
        <v>13588</v>
      </c>
      <c r="N1442">
        <v>270107006</v>
      </c>
      <c r="O1442" t="s">
        <v>13613</v>
      </c>
      <c r="P1442">
        <v>0</v>
      </c>
      <c r="Q1442">
        <v>3009.6332411075491</v>
      </c>
      <c r="R1442">
        <v>0</v>
      </c>
    </row>
    <row r="1443" spans="1:18" x14ac:dyDescent="0.25">
      <c r="A1443">
        <v>10</v>
      </c>
      <c r="B1443">
        <v>10306</v>
      </c>
      <c r="C1443" t="s">
        <v>777</v>
      </c>
      <c r="D1443" t="s">
        <v>13775</v>
      </c>
      <c r="E1443">
        <v>3</v>
      </c>
      <c r="F1443" t="s">
        <v>13807</v>
      </c>
      <c r="G1443" s="88">
        <v>1</v>
      </c>
      <c r="H1443" s="88" t="s">
        <v>8278</v>
      </c>
      <c r="I1443">
        <v>1</v>
      </c>
      <c r="J1443" t="s">
        <v>13801</v>
      </c>
      <c r="K1443" t="s">
        <v>13808</v>
      </c>
      <c r="L1443">
        <v>270107</v>
      </c>
      <c r="M1443" t="s">
        <v>13588</v>
      </c>
      <c r="N1443">
        <v>270107006</v>
      </c>
      <c r="O1443" t="s">
        <v>13613</v>
      </c>
      <c r="P1443">
        <v>0</v>
      </c>
      <c r="Q1443">
        <v>3009.6332411075491</v>
      </c>
      <c r="R1443">
        <v>0</v>
      </c>
    </row>
    <row r="1444" spans="1:18" x14ac:dyDescent="0.25">
      <c r="A1444">
        <v>10</v>
      </c>
      <c r="B1444">
        <v>10306</v>
      </c>
      <c r="C1444" t="s">
        <v>777</v>
      </c>
      <c r="D1444" t="s">
        <v>13775</v>
      </c>
      <c r="E1444">
        <v>4</v>
      </c>
      <c r="F1444" t="s">
        <v>13810</v>
      </c>
      <c r="G1444" s="88">
        <v>1</v>
      </c>
      <c r="H1444" s="88" t="s">
        <v>8278</v>
      </c>
      <c r="I1444">
        <v>1</v>
      </c>
      <c r="J1444" t="s">
        <v>13801</v>
      </c>
      <c r="K1444" t="s">
        <v>13811</v>
      </c>
      <c r="L1444">
        <v>270107</v>
      </c>
      <c r="M1444" t="s">
        <v>13588</v>
      </c>
      <c r="N1444">
        <v>270107006</v>
      </c>
      <c r="O1444" t="s">
        <v>13613</v>
      </c>
      <c r="P1444">
        <v>0</v>
      </c>
      <c r="Q1444">
        <v>3009.6332411075491</v>
      </c>
      <c r="R1444">
        <v>0</v>
      </c>
    </row>
    <row r="1445" spans="1:18" x14ac:dyDescent="0.25">
      <c r="A1445">
        <v>10</v>
      </c>
      <c r="B1445">
        <v>10306</v>
      </c>
      <c r="C1445" t="s">
        <v>777</v>
      </c>
      <c r="D1445" t="s">
        <v>13775</v>
      </c>
      <c r="E1445">
        <v>7</v>
      </c>
      <c r="F1445" t="s">
        <v>13813</v>
      </c>
      <c r="G1445" s="88">
        <v>2</v>
      </c>
      <c r="H1445" s="88" t="s">
        <v>13770</v>
      </c>
      <c r="I1445">
        <v>3</v>
      </c>
      <c r="J1445" t="s">
        <v>13814</v>
      </c>
      <c r="K1445" t="s">
        <v>13771</v>
      </c>
      <c r="L1445">
        <v>270107</v>
      </c>
      <c r="M1445" t="s">
        <v>13588</v>
      </c>
      <c r="N1445">
        <v>270107005</v>
      </c>
      <c r="O1445" t="s">
        <v>13608</v>
      </c>
      <c r="P1445">
        <v>0</v>
      </c>
      <c r="Q1445">
        <v>1742.9</v>
      </c>
      <c r="R1445">
        <v>0</v>
      </c>
    </row>
    <row r="1446" spans="1:18" x14ac:dyDescent="0.25">
      <c r="A1446">
        <v>10</v>
      </c>
      <c r="B1446">
        <v>10306</v>
      </c>
      <c r="C1446" t="s">
        <v>777</v>
      </c>
      <c r="D1446" t="s">
        <v>13775</v>
      </c>
      <c r="E1446">
        <v>7</v>
      </c>
      <c r="F1446" t="s">
        <v>13813</v>
      </c>
      <c r="G1446" s="88">
        <v>2</v>
      </c>
      <c r="H1446" s="88" t="s">
        <v>13770</v>
      </c>
      <c r="I1446">
        <v>3</v>
      </c>
      <c r="J1446" t="s">
        <v>13814</v>
      </c>
      <c r="K1446" t="s">
        <v>13815</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13800</v>
      </c>
      <c r="G1447" s="88">
        <v>1</v>
      </c>
      <c r="H1447" s="88" t="s">
        <v>8278</v>
      </c>
      <c r="I1447">
        <v>1</v>
      </c>
      <c r="J1447" t="s">
        <v>13801</v>
      </c>
      <c r="K1447" t="s">
        <v>13802</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13800</v>
      </c>
      <c r="G1448" s="88">
        <v>1</v>
      </c>
      <c r="H1448" s="88" t="s">
        <v>8278</v>
      </c>
      <c r="I1448">
        <v>1</v>
      </c>
      <c r="J1448" t="s">
        <v>13801</v>
      </c>
      <c r="K1448" t="s">
        <v>13803</v>
      </c>
      <c r="L1448">
        <v>270107</v>
      </c>
      <c r="M1448" t="s">
        <v>13588</v>
      </c>
      <c r="N1448">
        <v>270107006</v>
      </c>
      <c r="O1448" t="s">
        <v>13613</v>
      </c>
      <c r="P1448">
        <v>0</v>
      </c>
      <c r="Q1448">
        <v>0</v>
      </c>
      <c r="R1448">
        <v>294.45999999999998</v>
      </c>
    </row>
    <row r="1449" spans="1:18" x14ac:dyDescent="0.25">
      <c r="A1449">
        <v>10</v>
      </c>
      <c r="B1449">
        <v>10307</v>
      </c>
      <c r="C1449" t="s">
        <v>777</v>
      </c>
      <c r="D1449" t="s">
        <v>1748</v>
      </c>
      <c r="E1449">
        <v>2</v>
      </c>
      <c r="F1449" t="s">
        <v>13804</v>
      </c>
      <c r="G1449" s="88">
        <v>2</v>
      </c>
      <c r="H1449" s="88" t="s">
        <v>13770</v>
      </c>
      <c r="I1449">
        <v>1</v>
      </c>
      <c r="J1449" t="s">
        <v>13801</v>
      </c>
      <c r="K1449" t="s">
        <v>13805</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2</v>
      </c>
      <c r="F1450" t="s">
        <v>13804</v>
      </c>
      <c r="G1450" s="88">
        <v>2</v>
      </c>
      <c r="H1450" s="88" t="s">
        <v>13770</v>
      </c>
      <c r="I1450">
        <v>1</v>
      </c>
      <c r="J1450" t="s">
        <v>13801</v>
      </c>
      <c r="K1450" t="s">
        <v>13806</v>
      </c>
      <c r="L1450">
        <v>270107</v>
      </c>
      <c r="M1450" t="s">
        <v>13588</v>
      </c>
      <c r="N1450">
        <v>270107006</v>
      </c>
      <c r="O1450" t="s">
        <v>13613</v>
      </c>
      <c r="P1450">
        <v>0</v>
      </c>
      <c r="Q1450">
        <v>0</v>
      </c>
      <c r="R1450">
        <v>588.91999999999996</v>
      </c>
    </row>
    <row r="1451" spans="1:18" x14ac:dyDescent="0.25">
      <c r="A1451">
        <v>10</v>
      </c>
      <c r="B1451">
        <v>10307</v>
      </c>
      <c r="C1451" t="s">
        <v>777</v>
      </c>
      <c r="D1451" t="s">
        <v>1748</v>
      </c>
      <c r="E1451">
        <v>3</v>
      </c>
      <c r="F1451" t="s">
        <v>13807</v>
      </c>
      <c r="G1451" s="88">
        <v>1</v>
      </c>
      <c r="H1451" s="88" t="s">
        <v>8278</v>
      </c>
      <c r="I1451">
        <v>1</v>
      </c>
      <c r="J1451" t="s">
        <v>13801</v>
      </c>
      <c r="K1451" t="s">
        <v>13808</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3</v>
      </c>
      <c r="F1452" t="s">
        <v>13807</v>
      </c>
      <c r="G1452" s="88">
        <v>1</v>
      </c>
      <c r="H1452" s="88" t="s">
        <v>8278</v>
      </c>
      <c r="I1452">
        <v>1</v>
      </c>
      <c r="J1452" t="s">
        <v>13801</v>
      </c>
      <c r="K1452" t="s">
        <v>13809</v>
      </c>
      <c r="L1452">
        <v>270107</v>
      </c>
      <c r="M1452" t="s">
        <v>13588</v>
      </c>
      <c r="N1452">
        <v>270107006</v>
      </c>
      <c r="O1452" t="s">
        <v>13613</v>
      </c>
      <c r="P1452">
        <v>0</v>
      </c>
      <c r="Q1452">
        <v>0</v>
      </c>
      <c r="R1452">
        <v>294.45999999999998</v>
      </c>
    </row>
    <row r="1453" spans="1:18" x14ac:dyDescent="0.25">
      <c r="A1453">
        <v>10</v>
      </c>
      <c r="B1453">
        <v>10307</v>
      </c>
      <c r="C1453" t="s">
        <v>777</v>
      </c>
      <c r="D1453" t="s">
        <v>1748</v>
      </c>
      <c r="E1453">
        <v>4</v>
      </c>
      <c r="F1453" t="s">
        <v>13810</v>
      </c>
      <c r="G1453" s="88">
        <v>1</v>
      </c>
      <c r="H1453" s="88" t="s">
        <v>8278</v>
      </c>
      <c r="I1453">
        <v>1</v>
      </c>
      <c r="J1453" t="s">
        <v>13801</v>
      </c>
      <c r="K1453" t="s">
        <v>13811</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4</v>
      </c>
      <c r="F1454" t="s">
        <v>13810</v>
      </c>
      <c r="G1454" s="88">
        <v>1</v>
      </c>
      <c r="H1454" s="88" t="s">
        <v>8278</v>
      </c>
      <c r="I1454">
        <v>1</v>
      </c>
      <c r="J1454" t="s">
        <v>13801</v>
      </c>
      <c r="K1454" t="s">
        <v>13812</v>
      </c>
      <c r="L1454">
        <v>270107</v>
      </c>
      <c r="M1454" t="s">
        <v>13588</v>
      </c>
      <c r="N1454">
        <v>270107006</v>
      </c>
      <c r="O1454" t="s">
        <v>13613</v>
      </c>
      <c r="P1454">
        <v>0</v>
      </c>
      <c r="Q1454">
        <v>0</v>
      </c>
      <c r="R1454">
        <v>294.45999999999998</v>
      </c>
    </row>
    <row r="1455" spans="1:18" x14ac:dyDescent="0.25">
      <c r="A1455">
        <v>10</v>
      </c>
      <c r="B1455">
        <v>10307</v>
      </c>
      <c r="C1455" t="s">
        <v>777</v>
      </c>
      <c r="D1455" t="s">
        <v>1748</v>
      </c>
      <c r="E1455">
        <v>7</v>
      </c>
      <c r="F1455" t="s">
        <v>13813</v>
      </c>
      <c r="G1455" s="88">
        <v>2</v>
      </c>
      <c r="H1455" s="88" t="s">
        <v>13770</v>
      </c>
      <c r="I1455">
        <v>3</v>
      </c>
      <c r="J1455" t="s">
        <v>13814</v>
      </c>
      <c r="K1455" t="s">
        <v>13771</v>
      </c>
      <c r="L1455">
        <v>270107</v>
      </c>
      <c r="M1455" t="s">
        <v>13588</v>
      </c>
      <c r="N1455">
        <v>270107005</v>
      </c>
      <c r="O1455" t="s">
        <v>13608</v>
      </c>
      <c r="P1455">
        <v>0</v>
      </c>
      <c r="Q1455">
        <v>1970.2913806424331</v>
      </c>
      <c r="R1455">
        <v>0</v>
      </c>
    </row>
    <row r="1456" spans="1:18" x14ac:dyDescent="0.25">
      <c r="A1456">
        <v>10</v>
      </c>
      <c r="B1456">
        <v>10307</v>
      </c>
      <c r="C1456" t="s">
        <v>777</v>
      </c>
      <c r="D1456" t="s">
        <v>1748</v>
      </c>
      <c r="E1456">
        <v>7</v>
      </c>
      <c r="F1456" t="s">
        <v>13813</v>
      </c>
      <c r="G1456" s="88">
        <v>2</v>
      </c>
      <c r="H1456" s="88" t="s">
        <v>13770</v>
      </c>
      <c r="I1456">
        <v>3</v>
      </c>
      <c r="J1456" t="s">
        <v>13814</v>
      </c>
      <c r="K1456" t="s">
        <v>13815</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7</v>
      </c>
      <c r="F1457" t="s">
        <v>13813</v>
      </c>
      <c r="G1457" s="88">
        <v>2</v>
      </c>
      <c r="H1457" s="88" t="s">
        <v>13770</v>
      </c>
      <c r="I1457">
        <v>3</v>
      </c>
      <c r="J1457" t="s">
        <v>13814</v>
      </c>
      <c r="K1457" t="s">
        <v>13816</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13800</v>
      </c>
      <c r="G1458" s="88">
        <v>1</v>
      </c>
      <c r="H1458" s="88" t="s">
        <v>8278</v>
      </c>
      <c r="I1458">
        <v>1</v>
      </c>
      <c r="J1458" t="s">
        <v>13801</v>
      </c>
      <c r="K1458" t="s">
        <v>13802</v>
      </c>
      <c r="L1458">
        <v>270107</v>
      </c>
      <c r="M1458" t="s">
        <v>13588</v>
      </c>
      <c r="N1458">
        <v>270107006</v>
      </c>
      <c r="O1458" t="s">
        <v>13613</v>
      </c>
      <c r="P1458">
        <v>0</v>
      </c>
      <c r="Q1458">
        <v>1982.9684363565279</v>
      </c>
      <c r="R1458">
        <v>0</v>
      </c>
    </row>
    <row r="1459" spans="1:18" x14ac:dyDescent="0.25">
      <c r="A1459">
        <v>10</v>
      </c>
      <c r="B1459">
        <v>10403</v>
      </c>
      <c r="C1459" t="s">
        <v>777</v>
      </c>
      <c r="D1459" t="s">
        <v>1757</v>
      </c>
      <c r="E1459">
        <v>2</v>
      </c>
      <c r="F1459" t="s">
        <v>13804</v>
      </c>
      <c r="G1459" s="88">
        <v>2</v>
      </c>
      <c r="H1459" s="88" t="s">
        <v>13770</v>
      </c>
      <c r="I1459">
        <v>1</v>
      </c>
      <c r="J1459" t="s">
        <v>13801</v>
      </c>
      <c r="K1459" t="s">
        <v>13805</v>
      </c>
      <c r="L1459">
        <v>270107</v>
      </c>
      <c r="M1459" t="s">
        <v>13588</v>
      </c>
      <c r="N1459">
        <v>270107006</v>
      </c>
      <c r="O1459" t="s">
        <v>13613</v>
      </c>
      <c r="P1459">
        <v>0</v>
      </c>
      <c r="Q1459">
        <v>1982.9684363565279</v>
      </c>
      <c r="R1459">
        <v>0</v>
      </c>
    </row>
    <row r="1460" spans="1:18" x14ac:dyDescent="0.25">
      <c r="A1460">
        <v>10</v>
      </c>
      <c r="B1460">
        <v>10403</v>
      </c>
      <c r="C1460" t="s">
        <v>777</v>
      </c>
      <c r="D1460" t="s">
        <v>1757</v>
      </c>
      <c r="E1460">
        <v>3</v>
      </c>
      <c r="F1460" t="s">
        <v>13807</v>
      </c>
      <c r="G1460" s="88">
        <v>1</v>
      </c>
      <c r="H1460" s="88" t="s">
        <v>8278</v>
      </c>
      <c r="I1460">
        <v>1</v>
      </c>
      <c r="J1460" t="s">
        <v>13801</v>
      </c>
      <c r="K1460" t="s">
        <v>13808</v>
      </c>
      <c r="L1460">
        <v>270107</v>
      </c>
      <c r="M1460" t="s">
        <v>13588</v>
      </c>
      <c r="N1460">
        <v>270107006</v>
      </c>
      <c r="O1460" t="s">
        <v>13613</v>
      </c>
      <c r="P1460">
        <v>0</v>
      </c>
      <c r="Q1460">
        <v>1982.9684363565279</v>
      </c>
      <c r="R1460">
        <v>0</v>
      </c>
    </row>
    <row r="1461" spans="1:18" x14ac:dyDescent="0.25">
      <c r="A1461">
        <v>10</v>
      </c>
      <c r="B1461">
        <v>10403</v>
      </c>
      <c r="C1461" t="s">
        <v>777</v>
      </c>
      <c r="D1461" t="s">
        <v>1757</v>
      </c>
      <c r="E1461">
        <v>4</v>
      </c>
      <c r="F1461" t="s">
        <v>13810</v>
      </c>
      <c r="G1461" s="88">
        <v>1</v>
      </c>
      <c r="H1461" s="88" t="s">
        <v>8278</v>
      </c>
      <c r="I1461">
        <v>1</v>
      </c>
      <c r="J1461" t="s">
        <v>13801</v>
      </c>
      <c r="K1461" t="s">
        <v>13811</v>
      </c>
      <c r="L1461">
        <v>270107</v>
      </c>
      <c r="M1461" t="s">
        <v>13588</v>
      </c>
      <c r="N1461">
        <v>270107006</v>
      </c>
      <c r="O1461" t="s">
        <v>13613</v>
      </c>
      <c r="P1461">
        <v>0</v>
      </c>
      <c r="Q1461">
        <v>1982.9684363565279</v>
      </c>
      <c r="R1461">
        <v>0</v>
      </c>
    </row>
    <row r="1462" spans="1:18" x14ac:dyDescent="0.25">
      <c r="A1462">
        <v>10</v>
      </c>
      <c r="B1462">
        <v>10403</v>
      </c>
      <c r="C1462" t="s">
        <v>777</v>
      </c>
      <c r="D1462" t="s">
        <v>1757</v>
      </c>
      <c r="E1462">
        <v>7</v>
      </c>
      <c r="F1462" t="s">
        <v>13813</v>
      </c>
      <c r="G1462" s="88">
        <v>2</v>
      </c>
      <c r="H1462" s="88" t="s">
        <v>13770</v>
      </c>
      <c r="I1462">
        <v>3</v>
      </c>
      <c r="J1462" t="s">
        <v>13814</v>
      </c>
      <c r="K1462" t="s">
        <v>13771</v>
      </c>
      <c r="L1462">
        <v>270107</v>
      </c>
      <c r="M1462" t="s">
        <v>13588</v>
      </c>
      <c r="N1462">
        <v>270107005</v>
      </c>
      <c r="O1462" t="s">
        <v>13608</v>
      </c>
      <c r="P1462">
        <v>0</v>
      </c>
      <c r="Q1462">
        <v>1054.755670399082</v>
      </c>
      <c r="R1462">
        <v>0</v>
      </c>
    </row>
    <row r="1463" spans="1:18" x14ac:dyDescent="0.25">
      <c r="A1463">
        <v>10</v>
      </c>
      <c r="B1463">
        <v>10403</v>
      </c>
      <c r="C1463" t="s">
        <v>777</v>
      </c>
      <c r="D1463" t="s">
        <v>1757</v>
      </c>
      <c r="E1463">
        <v>7</v>
      </c>
      <c r="F1463" t="s">
        <v>13813</v>
      </c>
      <c r="G1463" s="88">
        <v>2</v>
      </c>
      <c r="H1463" s="88" t="s">
        <v>13770</v>
      </c>
      <c r="I1463">
        <v>3</v>
      </c>
      <c r="J1463" t="s">
        <v>13814</v>
      </c>
      <c r="K1463" t="s">
        <v>13815</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13800</v>
      </c>
      <c r="G1464" s="88">
        <v>1</v>
      </c>
      <c r="H1464" s="88" t="s">
        <v>8278</v>
      </c>
      <c r="I1464">
        <v>1</v>
      </c>
      <c r="J1464" t="s">
        <v>13801</v>
      </c>
      <c r="K1464" t="s">
        <v>13802</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13800</v>
      </c>
      <c r="G1465" s="88">
        <v>1</v>
      </c>
      <c r="H1465" s="88" t="s">
        <v>8278</v>
      </c>
      <c r="I1465">
        <v>1</v>
      </c>
      <c r="J1465" t="s">
        <v>13801</v>
      </c>
      <c r="K1465" t="s">
        <v>13803</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2</v>
      </c>
      <c r="F1466" t="s">
        <v>13804</v>
      </c>
      <c r="G1466" s="88">
        <v>2</v>
      </c>
      <c r="H1466" s="88" t="s">
        <v>13770</v>
      </c>
      <c r="I1466">
        <v>1</v>
      </c>
      <c r="J1466" t="s">
        <v>13801</v>
      </c>
      <c r="K1466" t="s">
        <v>13805</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2</v>
      </c>
      <c r="F1467" t="s">
        <v>13804</v>
      </c>
      <c r="G1467" s="88">
        <v>2</v>
      </c>
      <c r="H1467" s="88" t="s">
        <v>13770</v>
      </c>
      <c r="I1467">
        <v>1</v>
      </c>
      <c r="J1467" t="s">
        <v>13801</v>
      </c>
      <c r="K1467" t="s">
        <v>13806</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3</v>
      </c>
      <c r="F1468" t="s">
        <v>13807</v>
      </c>
      <c r="G1468" s="88">
        <v>1</v>
      </c>
      <c r="H1468" s="88" t="s">
        <v>8278</v>
      </c>
      <c r="I1468">
        <v>1</v>
      </c>
      <c r="J1468" t="s">
        <v>13801</v>
      </c>
      <c r="K1468" t="s">
        <v>13808</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3</v>
      </c>
      <c r="F1469" t="s">
        <v>13807</v>
      </c>
      <c r="G1469" s="88">
        <v>1</v>
      </c>
      <c r="H1469" s="88" t="s">
        <v>8278</v>
      </c>
      <c r="I1469">
        <v>1</v>
      </c>
      <c r="J1469" t="s">
        <v>13801</v>
      </c>
      <c r="K1469" t="s">
        <v>13809</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4</v>
      </c>
      <c r="F1470" t="s">
        <v>13810</v>
      </c>
      <c r="G1470" s="88">
        <v>1</v>
      </c>
      <c r="H1470" s="88" t="s">
        <v>8278</v>
      </c>
      <c r="I1470">
        <v>1</v>
      </c>
      <c r="J1470" t="s">
        <v>13801</v>
      </c>
      <c r="K1470" t="s">
        <v>13811</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4</v>
      </c>
      <c r="F1471" t="s">
        <v>13810</v>
      </c>
      <c r="G1471" s="88">
        <v>1</v>
      </c>
      <c r="H1471" s="88" t="s">
        <v>8278</v>
      </c>
      <c r="I1471">
        <v>1</v>
      </c>
      <c r="J1471" t="s">
        <v>13801</v>
      </c>
      <c r="K1471" t="s">
        <v>13812</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7</v>
      </c>
      <c r="F1472" t="s">
        <v>13813</v>
      </c>
      <c r="G1472" s="88">
        <v>2</v>
      </c>
      <c r="H1472" s="88" t="s">
        <v>13770</v>
      </c>
      <c r="I1472">
        <v>3</v>
      </c>
      <c r="J1472" t="s">
        <v>13814</v>
      </c>
      <c r="K1472" t="s">
        <v>13771</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7</v>
      </c>
      <c r="F1473" t="s">
        <v>13813</v>
      </c>
      <c r="G1473" s="88">
        <v>2</v>
      </c>
      <c r="H1473" s="88" t="s">
        <v>13770</v>
      </c>
      <c r="I1473">
        <v>3</v>
      </c>
      <c r="J1473" t="s">
        <v>13814</v>
      </c>
      <c r="K1473" t="s">
        <v>13815</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7</v>
      </c>
      <c r="F1474" t="s">
        <v>13813</v>
      </c>
      <c r="G1474" s="88">
        <v>2</v>
      </c>
      <c r="H1474" s="88" t="s">
        <v>13770</v>
      </c>
      <c r="I1474">
        <v>3</v>
      </c>
      <c r="J1474" t="s">
        <v>13814</v>
      </c>
      <c r="K1474" t="s">
        <v>13816</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13800</v>
      </c>
      <c r="G1475" s="88">
        <v>1</v>
      </c>
      <c r="H1475" s="88" t="s">
        <v>8278</v>
      </c>
      <c r="I1475">
        <v>1</v>
      </c>
      <c r="J1475" t="s">
        <v>13801</v>
      </c>
      <c r="K1475" t="s">
        <v>13802</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13800</v>
      </c>
      <c r="G1476" s="88">
        <v>1</v>
      </c>
      <c r="H1476" s="88" t="s">
        <v>8278</v>
      </c>
      <c r="I1476">
        <v>1</v>
      </c>
      <c r="J1476" t="s">
        <v>13801</v>
      </c>
      <c r="K1476" t="s">
        <v>13803</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2</v>
      </c>
      <c r="F1477" t="s">
        <v>13804</v>
      </c>
      <c r="G1477" s="88">
        <v>2</v>
      </c>
      <c r="H1477" s="88" t="s">
        <v>13770</v>
      </c>
      <c r="I1477">
        <v>1</v>
      </c>
      <c r="J1477" t="s">
        <v>13801</v>
      </c>
      <c r="K1477" t="s">
        <v>13805</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2</v>
      </c>
      <c r="F1478" t="s">
        <v>13804</v>
      </c>
      <c r="G1478" s="88">
        <v>2</v>
      </c>
      <c r="H1478" s="88" t="s">
        <v>13770</v>
      </c>
      <c r="I1478">
        <v>1</v>
      </c>
      <c r="J1478" t="s">
        <v>13801</v>
      </c>
      <c r="K1478" t="s">
        <v>13806</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3</v>
      </c>
      <c r="F1479" t="s">
        <v>13807</v>
      </c>
      <c r="G1479" s="88">
        <v>1</v>
      </c>
      <c r="H1479" s="88" t="s">
        <v>8278</v>
      </c>
      <c r="I1479">
        <v>1</v>
      </c>
      <c r="J1479" t="s">
        <v>13801</v>
      </c>
      <c r="K1479" t="s">
        <v>13808</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3</v>
      </c>
      <c r="F1480" t="s">
        <v>13807</v>
      </c>
      <c r="G1480" s="88">
        <v>1</v>
      </c>
      <c r="H1480" s="88" t="s">
        <v>8278</v>
      </c>
      <c r="I1480">
        <v>1</v>
      </c>
      <c r="J1480" t="s">
        <v>13801</v>
      </c>
      <c r="K1480" t="s">
        <v>13809</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4</v>
      </c>
      <c r="F1481" t="s">
        <v>13810</v>
      </c>
      <c r="G1481" s="88">
        <v>1</v>
      </c>
      <c r="H1481" s="88" t="s">
        <v>8278</v>
      </c>
      <c r="I1481">
        <v>1</v>
      </c>
      <c r="J1481" t="s">
        <v>13801</v>
      </c>
      <c r="K1481" t="s">
        <v>13811</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4</v>
      </c>
      <c r="F1482" t="s">
        <v>13810</v>
      </c>
      <c r="G1482" s="88">
        <v>1</v>
      </c>
      <c r="H1482" s="88" t="s">
        <v>8278</v>
      </c>
      <c r="I1482">
        <v>1</v>
      </c>
      <c r="J1482" t="s">
        <v>13801</v>
      </c>
      <c r="K1482" t="s">
        <v>13812</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7</v>
      </c>
      <c r="F1483" t="s">
        <v>13813</v>
      </c>
      <c r="G1483" s="88">
        <v>2</v>
      </c>
      <c r="H1483" s="88" t="s">
        <v>13770</v>
      </c>
      <c r="I1483">
        <v>3</v>
      </c>
      <c r="J1483" t="s">
        <v>13814</v>
      </c>
      <c r="K1483" t="s">
        <v>13771</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7</v>
      </c>
      <c r="F1484" t="s">
        <v>13813</v>
      </c>
      <c r="G1484" s="88">
        <v>2</v>
      </c>
      <c r="H1484" s="88" t="s">
        <v>13770</v>
      </c>
      <c r="I1484">
        <v>3</v>
      </c>
      <c r="J1484" t="s">
        <v>13814</v>
      </c>
      <c r="K1484" t="s">
        <v>13815</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7</v>
      </c>
      <c r="F1485" t="s">
        <v>13813</v>
      </c>
      <c r="G1485" s="88">
        <v>2</v>
      </c>
      <c r="H1485" s="88" t="s">
        <v>13770</v>
      </c>
      <c r="I1485">
        <v>3</v>
      </c>
      <c r="J1485" t="s">
        <v>13814</v>
      </c>
      <c r="K1485" t="s">
        <v>13816</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13800</v>
      </c>
      <c r="G1486" s="88">
        <v>1</v>
      </c>
      <c r="H1486" s="88" t="s">
        <v>8278</v>
      </c>
      <c r="I1486">
        <v>1</v>
      </c>
      <c r="J1486" t="s">
        <v>13801</v>
      </c>
      <c r="K1486" t="s">
        <v>13802</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13800</v>
      </c>
      <c r="G1487" s="88">
        <v>1</v>
      </c>
      <c r="H1487" s="88" t="s">
        <v>8278</v>
      </c>
      <c r="I1487">
        <v>1</v>
      </c>
      <c r="J1487" t="s">
        <v>13801</v>
      </c>
      <c r="K1487" t="s">
        <v>13803</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2</v>
      </c>
      <c r="F1488" t="s">
        <v>13804</v>
      </c>
      <c r="G1488" s="88">
        <v>2</v>
      </c>
      <c r="H1488" s="88" t="s">
        <v>13770</v>
      </c>
      <c r="I1488">
        <v>1</v>
      </c>
      <c r="J1488" t="s">
        <v>13801</v>
      </c>
      <c r="K1488" t="s">
        <v>13805</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2</v>
      </c>
      <c r="F1489" t="s">
        <v>13804</v>
      </c>
      <c r="G1489" s="88">
        <v>2</v>
      </c>
      <c r="H1489" s="88" t="s">
        <v>13770</v>
      </c>
      <c r="I1489">
        <v>1</v>
      </c>
      <c r="J1489" t="s">
        <v>13801</v>
      </c>
      <c r="K1489" t="s">
        <v>13806</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3</v>
      </c>
      <c r="F1490" t="s">
        <v>13807</v>
      </c>
      <c r="G1490" s="88">
        <v>1</v>
      </c>
      <c r="H1490" s="88" t="s">
        <v>8278</v>
      </c>
      <c r="I1490">
        <v>1</v>
      </c>
      <c r="J1490" t="s">
        <v>13801</v>
      </c>
      <c r="K1490" t="s">
        <v>13808</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3</v>
      </c>
      <c r="F1491" t="s">
        <v>13807</v>
      </c>
      <c r="G1491" s="88">
        <v>1</v>
      </c>
      <c r="H1491" s="88" t="s">
        <v>8278</v>
      </c>
      <c r="I1491">
        <v>1</v>
      </c>
      <c r="J1491" t="s">
        <v>13801</v>
      </c>
      <c r="K1491" t="s">
        <v>13809</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4</v>
      </c>
      <c r="F1492" t="s">
        <v>13810</v>
      </c>
      <c r="G1492" s="88">
        <v>1</v>
      </c>
      <c r="H1492" s="88" t="s">
        <v>8278</v>
      </c>
      <c r="I1492">
        <v>1</v>
      </c>
      <c r="J1492" t="s">
        <v>13801</v>
      </c>
      <c r="K1492" t="s">
        <v>13811</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4</v>
      </c>
      <c r="F1493" t="s">
        <v>13810</v>
      </c>
      <c r="G1493" s="88">
        <v>1</v>
      </c>
      <c r="H1493" s="88" t="s">
        <v>8278</v>
      </c>
      <c r="I1493">
        <v>1</v>
      </c>
      <c r="J1493" t="s">
        <v>13801</v>
      </c>
      <c r="K1493" t="s">
        <v>13812</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7</v>
      </c>
      <c r="F1494" t="s">
        <v>13813</v>
      </c>
      <c r="G1494" s="88">
        <v>2</v>
      </c>
      <c r="H1494" s="88" t="s">
        <v>13770</v>
      </c>
      <c r="I1494">
        <v>3</v>
      </c>
      <c r="J1494" t="s">
        <v>13814</v>
      </c>
      <c r="K1494" t="s">
        <v>13771</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7</v>
      </c>
      <c r="F1495" t="s">
        <v>13813</v>
      </c>
      <c r="G1495" s="88">
        <v>2</v>
      </c>
      <c r="H1495" s="88" t="s">
        <v>13770</v>
      </c>
      <c r="I1495">
        <v>3</v>
      </c>
      <c r="J1495" t="s">
        <v>13814</v>
      </c>
      <c r="K1495" t="s">
        <v>13815</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7</v>
      </c>
      <c r="F1496" t="s">
        <v>13813</v>
      </c>
      <c r="G1496" s="88">
        <v>2</v>
      </c>
      <c r="H1496" s="88" t="s">
        <v>13770</v>
      </c>
      <c r="I1496">
        <v>3</v>
      </c>
      <c r="J1496" t="s">
        <v>13814</v>
      </c>
      <c r="K1496" t="s">
        <v>13816</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13800</v>
      </c>
      <c r="G1497" s="88">
        <v>1</v>
      </c>
      <c r="H1497" s="88" t="s">
        <v>8278</v>
      </c>
      <c r="I1497">
        <v>1</v>
      </c>
      <c r="J1497" t="s">
        <v>13801</v>
      </c>
      <c r="K1497" t="s">
        <v>13802</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2</v>
      </c>
      <c r="F1498" t="s">
        <v>13804</v>
      </c>
      <c r="G1498" s="88">
        <v>2</v>
      </c>
      <c r="H1498" s="88" t="s">
        <v>13770</v>
      </c>
      <c r="I1498">
        <v>1</v>
      </c>
      <c r="J1498" t="s">
        <v>13801</v>
      </c>
      <c r="K1498" t="s">
        <v>13805</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3</v>
      </c>
      <c r="F1499" t="s">
        <v>13807</v>
      </c>
      <c r="G1499" s="88">
        <v>1</v>
      </c>
      <c r="H1499" s="88" t="s">
        <v>8278</v>
      </c>
      <c r="I1499">
        <v>1</v>
      </c>
      <c r="J1499" t="s">
        <v>13801</v>
      </c>
      <c r="K1499" t="s">
        <v>13808</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4</v>
      </c>
      <c r="F1500" t="s">
        <v>13810</v>
      </c>
      <c r="G1500" s="88">
        <v>1</v>
      </c>
      <c r="H1500" s="88" t="s">
        <v>8278</v>
      </c>
      <c r="I1500">
        <v>1</v>
      </c>
      <c r="J1500" t="s">
        <v>13801</v>
      </c>
      <c r="K1500" t="s">
        <v>13811</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7</v>
      </c>
      <c r="F1501" t="s">
        <v>13813</v>
      </c>
      <c r="G1501" s="88">
        <v>2</v>
      </c>
      <c r="H1501" s="88" t="s">
        <v>13770</v>
      </c>
      <c r="I1501">
        <v>3</v>
      </c>
      <c r="J1501" t="s">
        <v>13814</v>
      </c>
      <c r="K1501" t="s">
        <v>13771</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7</v>
      </c>
      <c r="F1502" t="s">
        <v>13813</v>
      </c>
      <c r="G1502" s="88">
        <v>2</v>
      </c>
      <c r="H1502" s="88" t="s">
        <v>13770</v>
      </c>
      <c r="I1502">
        <v>3</v>
      </c>
      <c r="J1502" t="s">
        <v>13814</v>
      </c>
      <c r="K1502" t="s">
        <v>13815</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7</v>
      </c>
      <c r="F1503" t="s">
        <v>13813</v>
      </c>
      <c r="G1503" s="88">
        <v>2</v>
      </c>
      <c r="H1503" s="88" t="s">
        <v>13770</v>
      </c>
      <c r="I1503">
        <v>3</v>
      </c>
      <c r="J1503" t="s">
        <v>13814</v>
      </c>
      <c r="K1503" t="s">
        <v>13816</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13800</v>
      </c>
      <c r="G1504" s="88">
        <v>1</v>
      </c>
      <c r="H1504" s="88" t="s">
        <v>8278</v>
      </c>
      <c r="I1504">
        <v>1</v>
      </c>
      <c r="J1504" t="s">
        <v>13801</v>
      </c>
      <c r="K1504" t="s">
        <v>13802</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13800</v>
      </c>
      <c r="G1505" s="88">
        <v>1</v>
      </c>
      <c r="H1505" s="88" t="s">
        <v>8278</v>
      </c>
      <c r="I1505">
        <v>1</v>
      </c>
      <c r="J1505" t="s">
        <v>13801</v>
      </c>
      <c r="K1505" t="s">
        <v>13803</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2</v>
      </c>
      <c r="F1506" t="s">
        <v>13804</v>
      </c>
      <c r="G1506" s="88">
        <v>2</v>
      </c>
      <c r="H1506" s="88" t="s">
        <v>13770</v>
      </c>
      <c r="I1506">
        <v>1</v>
      </c>
      <c r="J1506" t="s">
        <v>13801</v>
      </c>
      <c r="K1506" t="s">
        <v>13805</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2</v>
      </c>
      <c r="F1507" t="s">
        <v>13804</v>
      </c>
      <c r="G1507" s="88">
        <v>2</v>
      </c>
      <c r="H1507" s="88" t="s">
        <v>13770</v>
      </c>
      <c r="I1507">
        <v>1</v>
      </c>
      <c r="J1507" t="s">
        <v>13801</v>
      </c>
      <c r="K1507" t="s">
        <v>13806</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3</v>
      </c>
      <c r="F1508" t="s">
        <v>13807</v>
      </c>
      <c r="G1508" s="88">
        <v>1</v>
      </c>
      <c r="H1508" s="88" t="s">
        <v>8278</v>
      </c>
      <c r="I1508">
        <v>1</v>
      </c>
      <c r="J1508" t="s">
        <v>13801</v>
      </c>
      <c r="K1508" t="s">
        <v>13808</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4</v>
      </c>
      <c r="F1509" t="s">
        <v>13810</v>
      </c>
      <c r="G1509" s="88">
        <v>1</v>
      </c>
      <c r="H1509" s="88" t="s">
        <v>8278</v>
      </c>
      <c r="I1509">
        <v>1</v>
      </c>
      <c r="J1509" t="s">
        <v>13801</v>
      </c>
      <c r="K1509" t="s">
        <v>13811</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4</v>
      </c>
      <c r="F1510" t="s">
        <v>13810</v>
      </c>
      <c r="G1510" s="88">
        <v>1</v>
      </c>
      <c r="H1510" s="88" t="s">
        <v>8278</v>
      </c>
      <c r="I1510">
        <v>1</v>
      </c>
      <c r="J1510" t="s">
        <v>13801</v>
      </c>
      <c r="K1510" t="s">
        <v>13812</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7</v>
      </c>
      <c r="F1511" t="s">
        <v>13813</v>
      </c>
      <c r="G1511" s="88">
        <v>2</v>
      </c>
      <c r="H1511" s="88" t="s">
        <v>13770</v>
      </c>
      <c r="I1511">
        <v>3</v>
      </c>
      <c r="J1511" t="s">
        <v>13814</v>
      </c>
      <c r="K1511" t="s">
        <v>13771</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7</v>
      </c>
      <c r="F1512" t="s">
        <v>13813</v>
      </c>
      <c r="G1512" s="88">
        <v>2</v>
      </c>
      <c r="H1512" s="88" t="s">
        <v>13770</v>
      </c>
      <c r="I1512">
        <v>3</v>
      </c>
      <c r="J1512" t="s">
        <v>13814</v>
      </c>
      <c r="K1512" t="s">
        <v>13815</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13800</v>
      </c>
      <c r="G1513" s="88">
        <v>1</v>
      </c>
      <c r="H1513" s="88" t="s">
        <v>8278</v>
      </c>
      <c r="I1513">
        <v>1</v>
      </c>
      <c r="J1513" t="s">
        <v>13801</v>
      </c>
      <c r="K1513" t="s">
        <v>13802</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2</v>
      </c>
      <c r="F1514" t="s">
        <v>13804</v>
      </c>
      <c r="G1514" s="88">
        <v>2</v>
      </c>
      <c r="H1514" s="88" t="s">
        <v>13770</v>
      </c>
      <c r="I1514">
        <v>1</v>
      </c>
      <c r="J1514" t="s">
        <v>13801</v>
      </c>
      <c r="K1514" t="s">
        <v>13805</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2</v>
      </c>
      <c r="F1515" t="s">
        <v>13804</v>
      </c>
      <c r="G1515" s="88">
        <v>2</v>
      </c>
      <c r="H1515" s="88" t="s">
        <v>13770</v>
      </c>
      <c r="I1515">
        <v>1</v>
      </c>
      <c r="J1515" t="s">
        <v>13801</v>
      </c>
      <c r="K1515" t="s">
        <v>13806</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3</v>
      </c>
      <c r="F1516" t="s">
        <v>13807</v>
      </c>
      <c r="G1516" s="88">
        <v>1</v>
      </c>
      <c r="H1516" s="88" t="s">
        <v>8278</v>
      </c>
      <c r="I1516">
        <v>1</v>
      </c>
      <c r="J1516" t="s">
        <v>13801</v>
      </c>
      <c r="K1516" t="s">
        <v>13808</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4</v>
      </c>
      <c r="F1517" t="s">
        <v>13810</v>
      </c>
      <c r="G1517" s="88">
        <v>1</v>
      </c>
      <c r="H1517" s="88" t="s">
        <v>8278</v>
      </c>
      <c r="I1517">
        <v>1</v>
      </c>
      <c r="J1517" t="s">
        <v>13801</v>
      </c>
      <c r="K1517" t="s">
        <v>13811</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7</v>
      </c>
      <c r="F1518" t="s">
        <v>13813</v>
      </c>
      <c r="G1518" s="88">
        <v>2</v>
      </c>
      <c r="H1518" s="88" t="s">
        <v>13770</v>
      </c>
      <c r="I1518">
        <v>3</v>
      </c>
      <c r="J1518" t="s">
        <v>13814</v>
      </c>
      <c r="K1518" t="s">
        <v>13771</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7</v>
      </c>
      <c r="F1519" t="s">
        <v>13813</v>
      </c>
      <c r="G1519" s="88">
        <v>2</v>
      </c>
      <c r="H1519" s="88" t="s">
        <v>13770</v>
      </c>
      <c r="I1519">
        <v>3</v>
      </c>
      <c r="J1519" t="s">
        <v>13814</v>
      </c>
      <c r="K1519" t="s">
        <v>13815</v>
      </c>
      <c r="L1519">
        <v>270107</v>
      </c>
      <c r="M1519" t="s">
        <v>13588</v>
      </c>
      <c r="N1519">
        <v>270107005</v>
      </c>
      <c r="O1519" t="s">
        <v>13608</v>
      </c>
      <c r="P1519">
        <v>0</v>
      </c>
      <c r="Q1519">
        <v>620.49704678093099</v>
      </c>
      <c r="R1519">
        <v>0</v>
      </c>
    </row>
    <row r="1520" spans="1:18" x14ac:dyDescent="0.25">
      <c r="A1520">
        <v>12</v>
      </c>
      <c r="B1520">
        <v>12101</v>
      </c>
      <c r="C1520" t="s">
        <v>13776</v>
      </c>
      <c r="D1520" t="s">
        <v>1793</v>
      </c>
      <c r="E1520">
        <v>1</v>
      </c>
      <c r="F1520" t="s">
        <v>13800</v>
      </c>
      <c r="G1520" s="88">
        <v>1</v>
      </c>
      <c r="H1520" s="88" t="s">
        <v>8278</v>
      </c>
      <c r="I1520">
        <v>1</v>
      </c>
      <c r="J1520" t="s">
        <v>13801</v>
      </c>
      <c r="K1520" t="s">
        <v>13802</v>
      </c>
      <c r="L1520">
        <v>270107</v>
      </c>
      <c r="M1520" t="s">
        <v>13588</v>
      </c>
      <c r="N1520">
        <v>270107006</v>
      </c>
      <c r="O1520" t="s">
        <v>13613</v>
      </c>
      <c r="P1520">
        <v>37698</v>
      </c>
      <c r="Q1520">
        <v>44573.212329449329</v>
      </c>
      <c r="R1520">
        <v>41535.276805572845</v>
      </c>
    </row>
    <row r="1521" spans="1:18" x14ac:dyDescent="0.25">
      <c r="A1521">
        <v>12</v>
      </c>
      <c r="B1521">
        <v>12101</v>
      </c>
      <c r="C1521" t="s">
        <v>13776</v>
      </c>
      <c r="D1521" t="s">
        <v>1793</v>
      </c>
      <c r="E1521">
        <v>1</v>
      </c>
      <c r="F1521" t="s">
        <v>13800</v>
      </c>
      <c r="G1521" s="88">
        <v>1</v>
      </c>
      <c r="H1521" s="88" t="s">
        <v>8278</v>
      </c>
      <c r="I1521">
        <v>1</v>
      </c>
      <c r="J1521" t="s">
        <v>13801</v>
      </c>
      <c r="K1521" t="s">
        <v>13803</v>
      </c>
      <c r="L1521">
        <v>270107</v>
      </c>
      <c r="M1521" t="s">
        <v>13588</v>
      </c>
      <c r="N1521">
        <v>270107006</v>
      </c>
      <c r="O1521" t="s">
        <v>13613</v>
      </c>
      <c r="P1521">
        <v>1415</v>
      </c>
      <c r="Q1521">
        <v>1021.740259740258</v>
      </c>
      <c r="R1521">
        <v>906.58809523809509</v>
      </c>
    </row>
    <row r="1522" spans="1:18" x14ac:dyDescent="0.25">
      <c r="A1522">
        <v>12</v>
      </c>
      <c r="B1522">
        <v>12101</v>
      </c>
      <c r="C1522" t="s">
        <v>13776</v>
      </c>
      <c r="D1522" t="s">
        <v>1793</v>
      </c>
      <c r="E1522">
        <v>1</v>
      </c>
      <c r="F1522" t="s">
        <v>13800</v>
      </c>
      <c r="G1522" s="88">
        <v>1</v>
      </c>
      <c r="H1522" s="88" t="s">
        <v>8278</v>
      </c>
      <c r="I1522">
        <v>1</v>
      </c>
      <c r="J1522" t="s">
        <v>13801</v>
      </c>
      <c r="K1522" t="s">
        <v>13771</v>
      </c>
      <c r="L1522">
        <v>270107</v>
      </c>
      <c r="M1522" t="s">
        <v>13588</v>
      </c>
      <c r="N1522">
        <v>270107006</v>
      </c>
      <c r="O1522" t="s">
        <v>13613</v>
      </c>
      <c r="P1522">
        <v>69</v>
      </c>
      <c r="Q1522">
        <v>0</v>
      </c>
      <c r="R1522">
        <v>0</v>
      </c>
    </row>
    <row r="1523" spans="1:18" x14ac:dyDescent="0.25">
      <c r="A1523">
        <v>12</v>
      </c>
      <c r="B1523">
        <v>12101</v>
      </c>
      <c r="C1523" t="s">
        <v>13776</v>
      </c>
      <c r="D1523" t="s">
        <v>1793</v>
      </c>
      <c r="E1523">
        <v>2</v>
      </c>
      <c r="F1523" t="s">
        <v>13804</v>
      </c>
      <c r="G1523" s="88">
        <v>2</v>
      </c>
      <c r="H1523" s="88" t="s">
        <v>13770</v>
      </c>
      <c r="I1523">
        <v>1</v>
      </c>
      <c r="J1523" t="s">
        <v>13801</v>
      </c>
      <c r="K1523" t="s">
        <v>13771</v>
      </c>
      <c r="L1523">
        <v>270107</v>
      </c>
      <c r="M1523" t="s">
        <v>13588</v>
      </c>
      <c r="N1523">
        <v>270107006</v>
      </c>
      <c r="O1523" t="s">
        <v>13613</v>
      </c>
      <c r="P1523">
        <v>0</v>
      </c>
      <c r="Q1523">
        <v>0</v>
      </c>
      <c r="R1523">
        <v>143.41666666666671</v>
      </c>
    </row>
    <row r="1524" spans="1:18" x14ac:dyDescent="0.25">
      <c r="A1524">
        <v>12</v>
      </c>
      <c r="B1524">
        <v>12101</v>
      </c>
      <c r="C1524" t="s">
        <v>13776</v>
      </c>
      <c r="D1524" t="s">
        <v>1793</v>
      </c>
      <c r="E1524">
        <v>2</v>
      </c>
      <c r="F1524" t="s">
        <v>13804</v>
      </c>
      <c r="G1524" s="88">
        <v>2</v>
      </c>
      <c r="H1524" s="88" t="s">
        <v>13770</v>
      </c>
      <c r="I1524">
        <v>1</v>
      </c>
      <c r="J1524" t="s">
        <v>13801</v>
      </c>
      <c r="K1524" t="s">
        <v>13805</v>
      </c>
      <c r="L1524">
        <v>270107</v>
      </c>
      <c r="M1524" t="s">
        <v>13588</v>
      </c>
      <c r="N1524">
        <v>270107006</v>
      </c>
      <c r="O1524" t="s">
        <v>13613</v>
      </c>
      <c r="P1524">
        <v>34795</v>
      </c>
      <c r="Q1524">
        <v>42680.371387241808</v>
      </c>
      <c r="R1524">
        <v>37583.066953049798</v>
      </c>
    </row>
    <row r="1525" spans="1:18" x14ac:dyDescent="0.25">
      <c r="A1525">
        <v>12</v>
      </c>
      <c r="B1525">
        <v>12101</v>
      </c>
      <c r="C1525" t="s">
        <v>13776</v>
      </c>
      <c r="D1525" t="s">
        <v>1793</v>
      </c>
      <c r="E1525">
        <v>2</v>
      </c>
      <c r="F1525" t="s">
        <v>13804</v>
      </c>
      <c r="G1525" s="88">
        <v>2</v>
      </c>
      <c r="H1525" s="88" t="s">
        <v>13770</v>
      </c>
      <c r="I1525">
        <v>1</v>
      </c>
      <c r="J1525" t="s">
        <v>13801</v>
      </c>
      <c r="K1525" t="s">
        <v>13806</v>
      </c>
      <c r="L1525">
        <v>270107</v>
      </c>
      <c r="M1525" t="s">
        <v>13588</v>
      </c>
      <c r="N1525">
        <v>270107006</v>
      </c>
      <c r="O1525" t="s">
        <v>13613</v>
      </c>
      <c r="P1525">
        <v>4387</v>
      </c>
      <c r="Q1525">
        <v>2914.5812019477821</v>
      </c>
      <c r="R1525">
        <v>4715.3812810945274</v>
      </c>
    </row>
    <row r="1526" spans="1:18" x14ac:dyDescent="0.25">
      <c r="A1526">
        <v>12</v>
      </c>
      <c r="B1526">
        <v>12101</v>
      </c>
      <c r="C1526" t="s">
        <v>13776</v>
      </c>
      <c r="D1526" t="s">
        <v>1793</v>
      </c>
      <c r="E1526">
        <v>3</v>
      </c>
      <c r="F1526" t="s">
        <v>13807</v>
      </c>
      <c r="G1526" s="88">
        <v>1</v>
      </c>
      <c r="H1526" s="88" t="s">
        <v>8278</v>
      </c>
      <c r="I1526">
        <v>1</v>
      </c>
      <c r="J1526" t="s">
        <v>13801</v>
      </c>
      <c r="K1526" t="s">
        <v>13808</v>
      </c>
      <c r="L1526">
        <v>270107</v>
      </c>
      <c r="M1526" t="s">
        <v>13588</v>
      </c>
      <c r="N1526">
        <v>270107006</v>
      </c>
      <c r="O1526" t="s">
        <v>13613</v>
      </c>
      <c r="P1526">
        <v>38348</v>
      </c>
      <c r="Q1526">
        <v>44817.939602176601</v>
      </c>
      <c r="R1526">
        <v>42239.131567477598</v>
      </c>
    </row>
    <row r="1527" spans="1:18" x14ac:dyDescent="0.25">
      <c r="A1527">
        <v>12</v>
      </c>
      <c r="B1527">
        <v>12101</v>
      </c>
      <c r="C1527" t="s">
        <v>13776</v>
      </c>
      <c r="D1527" t="s">
        <v>1793</v>
      </c>
      <c r="E1527">
        <v>3</v>
      </c>
      <c r="F1527" t="s">
        <v>13807</v>
      </c>
      <c r="G1527" s="88">
        <v>1</v>
      </c>
      <c r="H1527" s="88" t="s">
        <v>8278</v>
      </c>
      <c r="I1527">
        <v>1</v>
      </c>
      <c r="J1527" t="s">
        <v>13801</v>
      </c>
      <c r="K1527" t="s">
        <v>13809</v>
      </c>
      <c r="L1527">
        <v>270107</v>
      </c>
      <c r="M1527" t="s">
        <v>13588</v>
      </c>
      <c r="N1527">
        <v>270107006</v>
      </c>
      <c r="O1527" t="s">
        <v>13613</v>
      </c>
      <c r="P1527">
        <v>765</v>
      </c>
      <c r="Q1527">
        <v>777.01298701298606</v>
      </c>
      <c r="R1527">
        <v>202.73333333333329</v>
      </c>
    </row>
    <row r="1528" spans="1:18" x14ac:dyDescent="0.25">
      <c r="A1528">
        <v>12</v>
      </c>
      <c r="B1528">
        <v>12101</v>
      </c>
      <c r="C1528" t="s">
        <v>13776</v>
      </c>
      <c r="D1528" t="s">
        <v>1793</v>
      </c>
      <c r="E1528">
        <v>3</v>
      </c>
      <c r="F1528" t="s">
        <v>13807</v>
      </c>
      <c r="G1528" s="88">
        <v>1</v>
      </c>
      <c r="H1528" s="88" t="s">
        <v>8278</v>
      </c>
      <c r="I1528">
        <v>1</v>
      </c>
      <c r="J1528" t="s">
        <v>13801</v>
      </c>
      <c r="K1528" t="s">
        <v>13771</v>
      </c>
      <c r="L1528">
        <v>270107</v>
      </c>
      <c r="M1528" t="s">
        <v>13588</v>
      </c>
      <c r="N1528">
        <v>270107006</v>
      </c>
      <c r="O1528" t="s">
        <v>13613</v>
      </c>
      <c r="P1528">
        <v>69</v>
      </c>
      <c r="Q1528">
        <v>0</v>
      </c>
      <c r="R1528">
        <v>0</v>
      </c>
    </row>
    <row r="1529" spans="1:18" x14ac:dyDescent="0.25">
      <c r="A1529">
        <v>12</v>
      </c>
      <c r="B1529">
        <v>12101</v>
      </c>
      <c r="C1529" t="s">
        <v>13776</v>
      </c>
      <c r="D1529" t="s">
        <v>1793</v>
      </c>
      <c r="E1529">
        <v>4</v>
      </c>
      <c r="F1529" t="s">
        <v>13810</v>
      </c>
      <c r="G1529" s="88">
        <v>1</v>
      </c>
      <c r="H1529" s="88" t="s">
        <v>8278</v>
      </c>
      <c r="I1529">
        <v>1</v>
      </c>
      <c r="J1529" t="s">
        <v>13801</v>
      </c>
      <c r="K1529" t="s">
        <v>13811</v>
      </c>
      <c r="L1529">
        <v>270107</v>
      </c>
      <c r="M1529" t="s">
        <v>13588</v>
      </c>
      <c r="N1529">
        <v>270107006</v>
      </c>
      <c r="O1529" t="s">
        <v>13613</v>
      </c>
      <c r="P1529">
        <v>37786</v>
      </c>
      <c r="Q1529">
        <v>45105.498043735039</v>
      </c>
      <c r="R1529">
        <v>41535.276805572845</v>
      </c>
    </row>
    <row r="1530" spans="1:18" x14ac:dyDescent="0.25">
      <c r="A1530">
        <v>12</v>
      </c>
      <c r="B1530">
        <v>12101</v>
      </c>
      <c r="C1530" t="s">
        <v>13776</v>
      </c>
      <c r="D1530" t="s">
        <v>1793</v>
      </c>
      <c r="E1530">
        <v>4</v>
      </c>
      <c r="F1530" t="s">
        <v>13810</v>
      </c>
      <c r="G1530" s="88">
        <v>1</v>
      </c>
      <c r="H1530" s="88" t="s">
        <v>8278</v>
      </c>
      <c r="I1530">
        <v>1</v>
      </c>
      <c r="J1530" t="s">
        <v>13801</v>
      </c>
      <c r="K1530" t="s">
        <v>13812</v>
      </c>
      <c r="L1530">
        <v>270107</v>
      </c>
      <c r="M1530" t="s">
        <v>13588</v>
      </c>
      <c r="N1530">
        <v>270107006</v>
      </c>
      <c r="O1530" t="s">
        <v>13613</v>
      </c>
      <c r="P1530">
        <v>1327</v>
      </c>
      <c r="Q1530">
        <v>489.45454545454402</v>
      </c>
      <c r="R1530">
        <v>906.58809523809509</v>
      </c>
    </row>
    <row r="1531" spans="1:18" x14ac:dyDescent="0.25">
      <c r="A1531">
        <v>12</v>
      </c>
      <c r="B1531">
        <v>12101</v>
      </c>
      <c r="C1531" t="s">
        <v>13776</v>
      </c>
      <c r="D1531" t="s">
        <v>1793</v>
      </c>
      <c r="E1531">
        <v>4</v>
      </c>
      <c r="F1531" t="s">
        <v>13810</v>
      </c>
      <c r="G1531" s="88">
        <v>1</v>
      </c>
      <c r="H1531" s="88" t="s">
        <v>8278</v>
      </c>
      <c r="I1531">
        <v>1</v>
      </c>
      <c r="J1531" t="s">
        <v>13801</v>
      </c>
      <c r="K1531" t="s">
        <v>13771</v>
      </c>
      <c r="L1531">
        <v>270107</v>
      </c>
      <c r="M1531" t="s">
        <v>13588</v>
      </c>
      <c r="N1531">
        <v>270107006</v>
      </c>
      <c r="O1531" t="s">
        <v>13613</v>
      </c>
      <c r="P1531">
        <v>69</v>
      </c>
      <c r="Q1531">
        <v>0</v>
      </c>
      <c r="R1531">
        <v>0</v>
      </c>
    </row>
    <row r="1532" spans="1:18" x14ac:dyDescent="0.25">
      <c r="A1532">
        <v>12</v>
      </c>
      <c r="B1532">
        <v>12101</v>
      </c>
      <c r="C1532" t="s">
        <v>13776</v>
      </c>
      <c r="D1532" t="s">
        <v>1793</v>
      </c>
      <c r="E1532">
        <v>7</v>
      </c>
      <c r="F1532" t="s">
        <v>13813</v>
      </c>
      <c r="G1532" s="88">
        <v>2</v>
      </c>
      <c r="H1532" s="88" t="s">
        <v>13770</v>
      </c>
      <c r="I1532">
        <v>3</v>
      </c>
      <c r="J1532" t="s">
        <v>13814</v>
      </c>
      <c r="K1532" t="s">
        <v>13771</v>
      </c>
      <c r="L1532">
        <v>270107</v>
      </c>
      <c r="M1532" t="s">
        <v>13588</v>
      </c>
      <c r="N1532">
        <v>270107005</v>
      </c>
      <c r="O1532" t="s">
        <v>13608</v>
      </c>
      <c r="P1532">
        <v>9839</v>
      </c>
      <c r="Q1532">
        <v>13807.113209556639</v>
      </c>
      <c r="R1532">
        <v>286.83333333333343</v>
      </c>
    </row>
    <row r="1533" spans="1:18" x14ac:dyDescent="0.25">
      <c r="A1533">
        <v>12</v>
      </c>
      <c r="B1533">
        <v>12101</v>
      </c>
      <c r="C1533" t="s">
        <v>13776</v>
      </c>
      <c r="D1533" t="s">
        <v>1793</v>
      </c>
      <c r="E1533">
        <v>7</v>
      </c>
      <c r="F1533" t="s">
        <v>13813</v>
      </c>
      <c r="G1533" s="88">
        <v>2</v>
      </c>
      <c r="H1533" s="88" t="s">
        <v>13770</v>
      </c>
      <c r="I1533">
        <v>3</v>
      </c>
      <c r="J1533" t="s">
        <v>13814</v>
      </c>
      <c r="K1533" t="s">
        <v>13815</v>
      </c>
      <c r="L1533">
        <v>270107</v>
      </c>
      <c r="M1533" t="s">
        <v>13588</v>
      </c>
      <c r="N1533">
        <v>270107005</v>
      </c>
      <c r="O1533" t="s">
        <v>13608</v>
      </c>
      <c r="P1533">
        <v>28767</v>
      </c>
      <c r="Q1533">
        <v>30873.202029386357</v>
      </c>
      <c r="R1533">
        <v>39111.763226671181</v>
      </c>
    </row>
    <row r="1534" spans="1:18" x14ac:dyDescent="0.25">
      <c r="A1534">
        <v>12</v>
      </c>
      <c r="B1534">
        <v>12101</v>
      </c>
      <c r="C1534" t="s">
        <v>13776</v>
      </c>
      <c r="D1534" t="s">
        <v>1793</v>
      </c>
      <c r="E1534">
        <v>7</v>
      </c>
      <c r="F1534" t="s">
        <v>13813</v>
      </c>
      <c r="G1534" s="88">
        <v>2</v>
      </c>
      <c r="H1534" s="88" t="s">
        <v>13770</v>
      </c>
      <c r="I1534">
        <v>3</v>
      </c>
      <c r="J1534" t="s">
        <v>13814</v>
      </c>
      <c r="K1534" t="s">
        <v>13816</v>
      </c>
      <c r="L1534">
        <v>270107</v>
      </c>
      <c r="M1534" t="s">
        <v>13588</v>
      </c>
      <c r="N1534">
        <v>270107005</v>
      </c>
      <c r="O1534" t="s">
        <v>13608</v>
      </c>
      <c r="P1534">
        <v>576</v>
      </c>
      <c r="Q1534">
        <v>914.63735024665107</v>
      </c>
      <c r="R1534">
        <v>3043.2683408064722</v>
      </c>
    </row>
    <row r="1535" spans="1:18" x14ac:dyDescent="0.25">
      <c r="A1535">
        <v>12</v>
      </c>
      <c r="B1535">
        <v>12301</v>
      </c>
      <c r="C1535" t="s">
        <v>13776</v>
      </c>
      <c r="D1535" t="s">
        <v>1810</v>
      </c>
      <c r="E1535">
        <v>1</v>
      </c>
      <c r="F1535" t="s">
        <v>13800</v>
      </c>
      <c r="G1535" s="88">
        <v>1</v>
      </c>
      <c r="H1535" s="88" t="s">
        <v>8278</v>
      </c>
      <c r="I1535">
        <v>1</v>
      </c>
      <c r="J1535" t="s">
        <v>13801</v>
      </c>
      <c r="K1535" t="s">
        <v>13802</v>
      </c>
      <c r="L1535">
        <v>270107</v>
      </c>
      <c r="M1535" t="s">
        <v>13588</v>
      </c>
      <c r="N1535">
        <v>270107006</v>
      </c>
      <c r="O1535" t="s">
        <v>13613</v>
      </c>
      <c r="P1535">
        <v>0</v>
      </c>
      <c r="Q1535">
        <v>1863.6722488038251</v>
      </c>
      <c r="R1535">
        <v>0</v>
      </c>
    </row>
    <row r="1536" spans="1:18" x14ac:dyDescent="0.25">
      <c r="A1536">
        <v>12</v>
      </c>
      <c r="B1536">
        <v>12301</v>
      </c>
      <c r="C1536" t="s">
        <v>13776</v>
      </c>
      <c r="D1536" t="s">
        <v>1810</v>
      </c>
      <c r="E1536">
        <v>2</v>
      </c>
      <c r="F1536" t="s">
        <v>13804</v>
      </c>
      <c r="G1536" s="88">
        <v>2</v>
      </c>
      <c r="H1536" s="88" t="s">
        <v>13770</v>
      </c>
      <c r="I1536">
        <v>1</v>
      </c>
      <c r="J1536" t="s">
        <v>13801</v>
      </c>
      <c r="K1536" t="s">
        <v>13805</v>
      </c>
      <c r="L1536">
        <v>270107</v>
      </c>
      <c r="M1536" t="s">
        <v>13588</v>
      </c>
      <c r="N1536">
        <v>270107006</v>
      </c>
      <c r="O1536" t="s">
        <v>13613</v>
      </c>
      <c r="P1536">
        <v>0</v>
      </c>
      <c r="Q1536">
        <v>1863.6722488038251</v>
      </c>
      <c r="R1536">
        <v>0</v>
      </c>
    </row>
    <row r="1537" spans="1:18" x14ac:dyDescent="0.25">
      <c r="A1537">
        <v>12</v>
      </c>
      <c r="B1537">
        <v>12301</v>
      </c>
      <c r="C1537" t="s">
        <v>13776</v>
      </c>
      <c r="D1537" t="s">
        <v>1810</v>
      </c>
      <c r="E1537">
        <v>3</v>
      </c>
      <c r="F1537" t="s">
        <v>13807</v>
      </c>
      <c r="G1537" s="88">
        <v>1</v>
      </c>
      <c r="H1537" s="88" t="s">
        <v>8278</v>
      </c>
      <c r="I1537">
        <v>1</v>
      </c>
      <c r="J1537" t="s">
        <v>13801</v>
      </c>
      <c r="K1537" t="s">
        <v>13808</v>
      </c>
      <c r="L1537">
        <v>270107</v>
      </c>
      <c r="M1537" t="s">
        <v>13588</v>
      </c>
      <c r="N1537">
        <v>270107006</v>
      </c>
      <c r="O1537" t="s">
        <v>13613</v>
      </c>
      <c r="P1537">
        <v>0</v>
      </c>
      <c r="Q1537">
        <v>1863.6722488038251</v>
      </c>
      <c r="R1537">
        <v>0</v>
      </c>
    </row>
    <row r="1538" spans="1:18" x14ac:dyDescent="0.25">
      <c r="A1538">
        <v>12</v>
      </c>
      <c r="B1538">
        <v>12301</v>
      </c>
      <c r="C1538" t="s">
        <v>13776</v>
      </c>
      <c r="D1538" t="s">
        <v>1810</v>
      </c>
      <c r="E1538">
        <v>4</v>
      </c>
      <c r="F1538" t="s">
        <v>13810</v>
      </c>
      <c r="G1538" s="88">
        <v>1</v>
      </c>
      <c r="H1538" s="88" t="s">
        <v>8278</v>
      </c>
      <c r="I1538">
        <v>1</v>
      </c>
      <c r="J1538" t="s">
        <v>13801</v>
      </c>
      <c r="K1538" t="s">
        <v>13811</v>
      </c>
      <c r="L1538">
        <v>270107</v>
      </c>
      <c r="M1538" t="s">
        <v>13588</v>
      </c>
      <c r="N1538">
        <v>270107006</v>
      </c>
      <c r="O1538" t="s">
        <v>13613</v>
      </c>
      <c r="P1538">
        <v>0</v>
      </c>
      <c r="Q1538">
        <v>1863.6722488038251</v>
      </c>
      <c r="R1538">
        <v>0</v>
      </c>
    </row>
    <row r="1539" spans="1:18" x14ac:dyDescent="0.25">
      <c r="A1539">
        <v>12</v>
      </c>
      <c r="B1539">
        <v>12301</v>
      </c>
      <c r="C1539" t="s">
        <v>13776</v>
      </c>
      <c r="D1539" t="s">
        <v>1810</v>
      </c>
      <c r="E1539">
        <v>7</v>
      </c>
      <c r="F1539" t="s">
        <v>13813</v>
      </c>
      <c r="G1539" s="88">
        <v>2</v>
      </c>
      <c r="H1539" s="88" t="s">
        <v>13770</v>
      </c>
      <c r="I1539">
        <v>3</v>
      </c>
      <c r="J1539" t="s">
        <v>13814</v>
      </c>
      <c r="K1539" t="s">
        <v>13771</v>
      </c>
      <c r="L1539">
        <v>270107</v>
      </c>
      <c r="M1539" t="s">
        <v>13588</v>
      </c>
      <c r="N1539">
        <v>270107005</v>
      </c>
      <c r="O1539" t="s">
        <v>13608</v>
      </c>
      <c r="P1539">
        <v>0</v>
      </c>
      <c r="Q1539">
        <v>328.61802232854831</v>
      </c>
      <c r="R1539">
        <v>0</v>
      </c>
    </row>
    <row r="1540" spans="1:18" x14ac:dyDescent="0.25">
      <c r="A1540">
        <v>12</v>
      </c>
      <c r="B1540">
        <v>12301</v>
      </c>
      <c r="C1540" t="s">
        <v>13776</v>
      </c>
      <c r="D1540" t="s">
        <v>1810</v>
      </c>
      <c r="E1540">
        <v>7</v>
      </c>
      <c r="F1540" t="s">
        <v>13813</v>
      </c>
      <c r="G1540" s="88">
        <v>2</v>
      </c>
      <c r="H1540" s="88" t="s">
        <v>13770</v>
      </c>
      <c r="I1540">
        <v>3</v>
      </c>
      <c r="J1540" t="s">
        <v>13814</v>
      </c>
      <c r="K1540" t="s">
        <v>13815</v>
      </c>
      <c r="L1540">
        <v>270107</v>
      </c>
      <c r="M1540" t="s">
        <v>13588</v>
      </c>
      <c r="N1540">
        <v>270107005</v>
      </c>
      <c r="O1540" t="s">
        <v>13608</v>
      </c>
      <c r="P1540">
        <v>0</v>
      </c>
      <c r="Q1540">
        <v>1535.0542264752767</v>
      </c>
      <c r="R1540">
        <v>0</v>
      </c>
    </row>
    <row r="1541" spans="1:18" x14ac:dyDescent="0.25">
      <c r="A1541">
        <v>12</v>
      </c>
      <c r="B1541">
        <v>12401</v>
      </c>
      <c r="C1541" t="s">
        <v>13776</v>
      </c>
      <c r="D1541" t="s">
        <v>1819</v>
      </c>
      <c r="E1541">
        <v>1</v>
      </c>
      <c r="F1541" t="s">
        <v>13800</v>
      </c>
      <c r="G1541" s="88">
        <v>1</v>
      </c>
      <c r="H1541" s="88" t="s">
        <v>8278</v>
      </c>
      <c r="I1541">
        <v>1</v>
      </c>
      <c r="J1541" t="s">
        <v>13801</v>
      </c>
      <c r="K1541" t="s">
        <v>13802</v>
      </c>
      <c r="L1541">
        <v>270107</v>
      </c>
      <c r="M1541" t="s">
        <v>13588</v>
      </c>
      <c r="N1541">
        <v>270107006</v>
      </c>
      <c r="O1541" t="s">
        <v>13613</v>
      </c>
      <c r="P1541">
        <v>0</v>
      </c>
      <c r="Q1541">
        <v>5477.3751620064913</v>
      </c>
      <c r="R1541">
        <v>10007.961587284175</v>
      </c>
    </row>
    <row r="1542" spans="1:18" x14ac:dyDescent="0.25">
      <c r="A1542">
        <v>12</v>
      </c>
      <c r="B1542">
        <v>12401</v>
      </c>
      <c r="C1542" t="s">
        <v>13776</v>
      </c>
      <c r="D1542" t="s">
        <v>1819</v>
      </c>
      <c r="E1542">
        <v>1</v>
      </c>
      <c r="F1542" t="s">
        <v>13800</v>
      </c>
      <c r="G1542" s="88">
        <v>1</v>
      </c>
      <c r="H1542" s="88" t="s">
        <v>8278</v>
      </c>
      <c r="I1542">
        <v>1</v>
      </c>
      <c r="J1542" t="s">
        <v>13801</v>
      </c>
      <c r="K1542" t="s">
        <v>13803</v>
      </c>
      <c r="L1542">
        <v>270107</v>
      </c>
      <c r="M1542" t="s">
        <v>13588</v>
      </c>
      <c r="N1542">
        <v>270107006</v>
      </c>
      <c r="O1542" t="s">
        <v>13613</v>
      </c>
      <c r="P1542">
        <v>0</v>
      </c>
      <c r="Q1542">
        <v>133</v>
      </c>
      <c r="R1542">
        <v>576.17351190476188</v>
      </c>
    </row>
    <row r="1543" spans="1:18" x14ac:dyDescent="0.25">
      <c r="A1543">
        <v>12</v>
      </c>
      <c r="B1543">
        <v>12401</v>
      </c>
      <c r="C1543" t="s">
        <v>13776</v>
      </c>
      <c r="D1543" t="s">
        <v>1819</v>
      </c>
      <c r="E1543">
        <v>2</v>
      </c>
      <c r="F1543" t="s">
        <v>13804</v>
      </c>
      <c r="G1543" s="88">
        <v>2</v>
      </c>
      <c r="H1543" s="88" t="s">
        <v>13770</v>
      </c>
      <c r="I1543">
        <v>1</v>
      </c>
      <c r="J1543" t="s">
        <v>13801</v>
      </c>
      <c r="K1543" t="s">
        <v>13805</v>
      </c>
      <c r="L1543">
        <v>270107</v>
      </c>
      <c r="M1543" t="s">
        <v>13588</v>
      </c>
      <c r="N1543">
        <v>270107006</v>
      </c>
      <c r="O1543" t="s">
        <v>13613</v>
      </c>
      <c r="P1543">
        <v>0</v>
      </c>
      <c r="Q1543">
        <v>4616.6142825350862</v>
      </c>
      <c r="R1543">
        <v>8273.5476974371886</v>
      </c>
    </row>
    <row r="1544" spans="1:18" x14ac:dyDescent="0.25">
      <c r="A1544">
        <v>12</v>
      </c>
      <c r="B1544">
        <v>12401</v>
      </c>
      <c r="C1544" t="s">
        <v>13776</v>
      </c>
      <c r="D1544" t="s">
        <v>1819</v>
      </c>
      <c r="E1544">
        <v>2</v>
      </c>
      <c r="F1544" t="s">
        <v>13804</v>
      </c>
      <c r="G1544" s="88">
        <v>2</v>
      </c>
      <c r="H1544" s="88" t="s">
        <v>13770</v>
      </c>
      <c r="I1544">
        <v>1</v>
      </c>
      <c r="J1544" t="s">
        <v>13801</v>
      </c>
      <c r="K1544" t="s">
        <v>13806</v>
      </c>
      <c r="L1544">
        <v>270107</v>
      </c>
      <c r="M1544" t="s">
        <v>13588</v>
      </c>
      <c r="N1544">
        <v>270107006</v>
      </c>
      <c r="O1544" t="s">
        <v>13613</v>
      </c>
      <c r="P1544">
        <v>0</v>
      </c>
      <c r="Q1544">
        <v>993.76087947140525</v>
      </c>
      <c r="R1544">
        <v>2310.5874017517458</v>
      </c>
    </row>
    <row r="1545" spans="1:18" x14ac:dyDescent="0.25">
      <c r="A1545">
        <v>12</v>
      </c>
      <c r="B1545">
        <v>12401</v>
      </c>
      <c r="C1545" t="s">
        <v>13776</v>
      </c>
      <c r="D1545" t="s">
        <v>1819</v>
      </c>
      <c r="E1545">
        <v>3</v>
      </c>
      <c r="F1545" t="s">
        <v>13807</v>
      </c>
      <c r="G1545" s="88">
        <v>1</v>
      </c>
      <c r="H1545" s="88" t="s">
        <v>8278</v>
      </c>
      <c r="I1545">
        <v>1</v>
      </c>
      <c r="J1545" t="s">
        <v>13801</v>
      </c>
      <c r="K1545" t="s">
        <v>13808</v>
      </c>
      <c r="L1545">
        <v>270107</v>
      </c>
      <c r="M1545" t="s">
        <v>13588</v>
      </c>
      <c r="N1545">
        <v>270107006</v>
      </c>
      <c r="O1545" t="s">
        <v>13613</v>
      </c>
      <c r="P1545">
        <v>0</v>
      </c>
      <c r="Q1545">
        <v>5477.3751620064913</v>
      </c>
      <c r="R1545">
        <v>10584.135099188938</v>
      </c>
    </row>
    <row r="1546" spans="1:18" x14ac:dyDescent="0.25">
      <c r="A1546">
        <v>12</v>
      </c>
      <c r="B1546">
        <v>12401</v>
      </c>
      <c r="C1546" t="s">
        <v>13776</v>
      </c>
      <c r="D1546" t="s">
        <v>1819</v>
      </c>
      <c r="E1546">
        <v>3</v>
      </c>
      <c r="F1546" t="s">
        <v>13807</v>
      </c>
      <c r="G1546" s="88">
        <v>1</v>
      </c>
      <c r="H1546" s="88" t="s">
        <v>8278</v>
      </c>
      <c r="I1546">
        <v>1</v>
      </c>
      <c r="J1546" t="s">
        <v>13801</v>
      </c>
      <c r="K1546" t="s">
        <v>13809</v>
      </c>
      <c r="L1546">
        <v>270107</v>
      </c>
      <c r="M1546" t="s">
        <v>13588</v>
      </c>
      <c r="N1546">
        <v>270107006</v>
      </c>
      <c r="O1546" t="s">
        <v>13613</v>
      </c>
      <c r="P1546">
        <v>0</v>
      </c>
      <c r="Q1546">
        <v>133</v>
      </c>
      <c r="R1546">
        <v>0</v>
      </c>
    </row>
    <row r="1547" spans="1:18" x14ac:dyDescent="0.25">
      <c r="A1547">
        <v>12</v>
      </c>
      <c r="B1547">
        <v>12401</v>
      </c>
      <c r="C1547" t="s">
        <v>13776</v>
      </c>
      <c r="D1547" t="s">
        <v>1819</v>
      </c>
      <c r="E1547">
        <v>4</v>
      </c>
      <c r="F1547" t="s">
        <v>13810</v>
      </c>
      <c r="G1547" s="88">
        <v>1</v>
      </c>
      <c r="H1547" s="88" t="s">
        <v>8278</v>
      </c>
      <c r="I1547">
        <v>1</v>
      </c>
      <c r="J1547" t="s">
        <v>13801</v>
      </c>
      <c r="K1547" t="s">
        <v>13811</v>
      </c>
      <c r="L1547">
        <v>270107</v>
      </c>
      <c r="M1547" t="s">
        <v>13588</v>
      </c>
      <c r="N1547">
        <v>270107006</v>
      </c>
      <c r="O1547" t="s">
        <v>13613</v>
      </c>
      <c r="P1547">
        <v>0</v>
      </c>
      <c r="Q1547">
        <v>5477.3751620064913</v>
      </c>
      <c r="R1547">
        <v>10007.961587284175</v>
      </c>
    </row>
    <row r="1548" spans="1:18" x14ac:dyDescent="0.25">
      <c r="A1548">
        <v>12</v>
      </c>
      <c r="B1548">
        <v>12401</v>
      </c>
      <c r="C1548" t="s">
        <v>13776</v>
      </c>
      <c r="D1548" t="s">
        <v>1819</v>
      </c>
      <c r="E1548">
        <v>4</v>
      </c>
      <c r="F1548" t="s">
        <v>13810</v>
      </c>
      <c r="G1548" s="88">
        <v>1</v>
      </c>
      <c r="H1548" s="88" t="s">
        <v>8278</v>
      </c>
      <c r="I1548">
        <v>1</v>
      </c>
      <c r="J1548" t="s">
        <v>13801</v>
      </c>
      <c r="K1548" t="s">
        <v>13812</v>
      </c>
      <c r="L1548">
        <v>270107</v>
      </c>
      <c r="M1548" t="s">
        <v>13588</v>
      </c>
      <c r="N1548">
        <v>270107006</v>
      </c>
      <c r="O1548" t="s">
        <v>13613</v>
      </c>
      <c r="P1548">
        <v>0</v>
      </c>
      <c r="Q1548">
        <v>133</v>
      </c>
      <c r="R1548">
        <v>576.17351190476188</v>
      </c>
    </row>
    <row r="1549" spans="1:18" x14ac:dyDescent="0.25">
      <c r="A1549">
        <v>12</v>
      </c>
      <c r="B1549">
        <v>12401</v>
      </c>
      <c r="C1549" t="s">
        <v>13776</v>
      </c>
      <c r="D1549" t="s">
        <v>1819</v>
      </c>
      <c r="E1549">
        <v>7</v>
      </c>
      <c r="F1549" t="s">
        <v>13813</v>
      </c>
      <c r="G1549" s="88">
        <v>2</v>
      </c>
      <c r="H1549" s="88" t="s">
        <v>13770</v>
      </c>
      <c r="I1549">
        <v>3</v>
      </c>
      <c r="J1549" t="s">
        <v>13814</v>
      </c>
      <c r="K1549" t="s">
        <v>13771</v>
      </c>
      <c r="L1549">
        <v>270107</v>
      </c>
      <c r="M1549" t="s">
        <v>13588</v>
      </c>
      <c r="N1549">
        <v>270107005</v>
      </c>
      <c r="O1549" t="s">
        <v>13608</v>
      </c>
      <c r="P1549">
        <v>0</v>
      </c>
      <c r="Q1549">
        <v>1077.355068432179</v>
      </c>
      <c r="R1549">
        <v>0</v>
      </c>
    </row>
    <row r="1550" spans="1:18" x14ac:dyDescent="0.25">
      <c r="A1550">
        <v>12</v>
      </c>
      <c r="B1550">
        <v>12401</v>
      </c>
      <c r="C1550" t="s">
        <v>13776</v>
      </c>
      <c r="D1550" t="s">
        <v>1819</v>
      </c>
      <c r="E1550">
        <v>7</v>
      </c>
      <c r="F1550" t="s">
        <v>13813</v>
      </c>
      <c r="G1550" s="88">
        <v>2</v>
      </c>
      <c r="H1550" s="88" t="s">
        <v>13770</v>
      </c>
      <c r="I1550">
        <v>3</v>
      </c>
      <c r="J1550" t="s">
        <v>13814</v>
      </c>
      <c r="K1550" t="s">
        <v>13815</v>
      </c>
      <c r="L1550">
        <v>270107</v>
      </c>
      <c r="M1550" t="s">
        <v>13588</v>
      </c>
      <c r="N1550">
        <v>270107005</v>
      </c>
      <c r="O1550" t="s">
        <v>13608</v>
      </c>
      <c r="P1550">
        <v>0</v>
      </c>
      <c r="Q1550">
        <v>4266.8772364314555</v>
      </c>
      <c r="R1550">
        <v>8845.8317942848844</v>
      </c>
    </row>
    <row r="1551" spans="1:18" x14ac:dyDescent="0.25">
      <c r="A1551">
        <v>12</v>
      </c>
      <c r="B1551">
        <v>12401</v>
      </c>
      <c r="C1551" t="s">
        <v>13776</v>
      </c>
      <c r="D1551" t="s">
        <v>1819</v>
      </c>
      <c r="E1551">
        <v>7</v>
      </c>
      <c r="F1551" t="s">
        <v>13813</v>
      </c>
      <c r="G1551" s="88">
        <v>2</v>
      </c>
      <c r="H1551" s="88" t="s">
        <v>13770</v>
      </c>
      <c r="I1551">
        <v>3</v>
      </c>
      <c r="J1551" t="s">
        <v>13814</v>
      </c>
      <c r="K1551" t="s">
        <v>13816</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13800</v>
      </c>
      <c r="G1552" s="88">
        <v>1</v>
      </c>
      <c r="H1552" s="88" t="s">
        <v>8278</v>
      </c>
      <c r="I1552">
        <v>1</v>
      </c>
      <c r="J1552" t="s">
        <v>13801</v>
      </c>
      <c r="K1552" t="s">
        <v>13802</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13800</v>
      </c>
      <c r="G1553" s="88">
        <v>1</v>
      </c>
      <c r="H1553" s="88" t="s">
        <v>8278</v>
      </c>
      <c r="I1553">
        <v>1</v>
      </c>
      <c r="J1553" t="s">
        <v>13801</v>
      </c>
      <c r="K1553" t="s">
        <v>13803</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2</v>
      </c>
      <c r="F1554" t="s">
        <v>13804</v>
      </c>
      <c r="G1554" s="88">
        <v>2</v>
      </c>
      <c r="H1554" s="88" t="s">
        <v>13770</v>
      </c>
      <c r="I1554">
        <v>1</v>
      </c>
      <c r="J1554" t="s">
        <v>13801</v>
      </c>
      <c r="K1554" t="s">
        <v>13805</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2</v>
      </c>
      <c r="F1555" t="s">
        <v>13804</v>
      </c>
      <c r="G1555" s="88">
        <v>2</v>
      </c>
      <c r="H1555" s="88" t="s">
        <v>13770</v>
      </c>
      <c r="I1555">
        <v>1</v>
      </c>
      <c r="J1555" t="s">
        <v>13801</v>
      </c>
      <c r="K1555" t="s">
        <v>13806</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3</v>
      </c>
      <c r="F1556" t="s">
        <v>13807</v>
      </c>
      <c r="G1556" s="88">
        <v>1</v>
      </c>
      <c r="H1556" s="88" t="s">
        <v>8278</v>
      </c>
      <c r="I1556">
        <v>1</v>
      </c>
      <c r="J1556" t="s">
        <v>13801</v>
      </c>
      <c r="K1556" t="s">
        <v>13808</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3</v>
      </c>
      <c r="F1557" t="s">
        <v>13807</v>
      </c>
      <c r="G1557" s="88">
        <v>1</v>
      </c>
      <c r="H1557" s="88" t="s">
        <v>8278</v>
      </c>
      <c r="I1557">
        <v>1</v>
      </c>
      <c r="J1557" t="s">
        <v>13801</v>
      </c>
      <c r="K1557" t="s">
        <v>13809</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4</v>
      </c>
      <c r="F1558" t="s">
        <v>13810</v>
      </c>
      <c r="G1558" s="88">
        <v>1</v>
      </c>
      <c r="H1558" s="88" t="s">
        <v>8278</v>
      </c>
      <c r="I1558">
        <v>1</v>
      </c>
      <c r="J1558" t="s">
        <v>13801</v>
      </c>
      <c r="K1558" t="s">
        <v>13811</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4</v>
      </c>
      <c r="F1559" t="s">
        <v>13810</v>
      </c>
      <c r="G1559" s="88">
        <v>1</v>
      </c>
      <c r="H1559" s="88" t="s">
        <v>8278</v>
      </c>
      <c r="I1559">
        <v>1</v>
      </c>
      <c r="J1559" t="s">
        <v>13801</v>
      </c>
      <c r="K1559" t="s">
        <v>13812</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7</v>
      </c>
      <c r="F1560" t="s">
        <v>13813</v>
      </c>
      <c r="G1560" s="88">
        <v>2</v>
      </c>
      <c r="H1560" s="88" t="s">
        <v>13770</v>
      </c>
      <c r="I1560">
        <v>3</v>
      </c>
      <c r="J1560" t="s">
        <v>13814</v>
      </c>
      <c r="K1560" t="s">
        <v>13771</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7</v>
      </c>
      <c r="F1561" t="s">
        <v>13813</v>
      </c>
      <c r="G1561" s="88">
        <v>2</v>
      </c>
      <c r="H1561" s="88" t="s">
        <v>13770</v>
      </c>
      <c r="I1561">
        <v>3</v>
      </c>
      <c r="J1561" t="s">
        <v>13814</v>
      </c>
      <c r="K1561" t="s">
        <v>13815</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7</v>
      </c>
      <c r="F1562" t="s">
        <v>13813</v>
      </c>
      <c r="G1562" s="88">
        <v>2</v>
      </c>
      <c r="H1562" s="88" t="s">
        <v>13770</v>
      </c>
      <c r="I1562">
        <v>3</v>
      </c>
      <c r="J1562" t="s">
        <v>13814</v>
      </c>
      <c r="K1562" t="s">
        <v>13816</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13800</v>
      </c>
      <c r="G1563" s="88">
        <v>1</v>
      </c>
      <c r="H1563" s="88" t="s">
        <v>8278</v>
      </c>
      <c r="I1563">
        <v>1</v>
      </c>
      <c r="J1563" t="s">
        <v>13801</v>
      </c>
      <c r="K1563" t="s">
        <v>13802</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13800</v>
      </c>
      <c r="G1564" s="88">
        <v>1</v>
      </c>
      <c r="H1564" s="88" t="s">
        <v>8278</v>
      </c>
      <c r="I1564">
        <v>1</v>
      </c>
      <c r="J1564" t="s">
        <v>13801</v>
      </c>
      <c r="K1564" t="s">
        <v>13803</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2</v>
      </c>
      <c r="F1565" t="s">
        <v>13804</v>
      </c>
      <c r="G1565" s="88">
        <v>2</v>
      </c>
      <c r="H1565" s="88" t="s">
        <v>13770</v>
      </c>
      <c r="I1565">
        <v>1</v>
      </c>
      <c r="J1565" t="s">
        <v>13801</v>
      </c>
      <c r="K1565" t="s">
        <v>13805</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2</v>
      </c>
      <c r="F1566" t="s">
        <v>13804</v>
      </c>
      <c r="G1566" s="88">
        <v>2</v>
      </c>
      <c r="H1566" s="88" t="s">
        <v>13770</v>
      </c>
      <c r="I1566">
        <v>1</v>
      </c>
      <c r="J1566" t="s">
        <v>13801</v>
      </c>
      <c r="K1566" t="s">
        <v>13806</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3</v>
      </c>
      <c r="F1567" t="s">
        <v>13807</v>
      </c>
      <c r="G1567" s="88">
        <v>1</v>
      </c>
      <c r="H1567" s="88" t="s">
        <v>8278</v>
      </c>
      <c r="I1567">
        <v>1</v>
      </c>
      <c r="J1567" t="s">
        <v>13801</v>
      </c>
      <c r="K1567" t="s">
        <v>13808</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3</v>
      </c>
      <c r="F1568" t="s">
        <v>13807</v>
      </c>
      <c r="G1568" s="88">
        <v>1</v>
      </c>
      <c r="H1568" s="88" t="s">
        <v>8278</v>
      </c>
      <c r="I1568">
        <v>1</v>
      </c>
      <c r="J1568" t="s">
        <v>13801</v>
      </c>
      <c r="K1568" t="s">
        <v>13809</v>
      </c>
      <c r="L1568">
        <v>270107</v>
      </c>
      <c r="M1568" t="s">
        <v>13588</v>
      </c>
      <c r="N1568">
        <v>270107006</v>
      </c>
      <c r="O1568" t="s">
        <v>13613</v>
      </c>
      <c r="P1568">
        <v>0</v>
      </c>
      <c r="Q1568">
        <v>0</v>
      </c>
      <c r="R1568">
        <v>3754.6</v>
      </c>
    </row>
    <row r="1569" spans="1:18" x14ac:dyDescent="0.25">
      <c r="A1569">
        <v>13</v>
      </c>
      <c r="B1569">
        <v>13102</v>
      </c>
      <c r="C1569" t="s">
        <v>10678</v>
      </c>
      <c r="D1569" t="s">
        <v>1827</v>
      </c>
      <c r="E1569">
        <v>4</v>
      </c>
      <c r="F1569" t="s">
        <v>13810</v>
      </c>
      <c r="G1569" s="88">
        <v>1</v>
      </c>
      <c r="H1569" s="88" t="s">
        <v>8278</v>
      </c>
      <c r="I1569">
        <v>1</v>
      </c>
      <c r="J1569" t="s">
        <v>13801</v>
      </c>
      <c r="K1569" t="s">
        <v>13811</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4</v>
      </c>
      <c r="F1570" t="s">
        <v>13810</v>
      </c>
      <c r="G1570" s="88">
        <v>1</v>
      </c>
      <c r="H1570" s="88" t="s">
        <v>8278</v>
      </c>
      <c r="I1570">
        <v>1</v>
      </c>
      <c r="J1570" t="s">
        <v>13801</v>
      </c>
      <c r="K1570" t="s">
        <v>13812</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7</v>
      </c>
      <c r="F1571" t="s">
        <v>13813</v>
      </c>
      <c r="G1571" s="88">
        <v>2</v>
      </c>
      <c r="H1571" s="88" t="s">
        <v>13770</v>
      </c>
      <c r="I1571">
        <v>3</v>
      </c>
      <c r="J1571" t="s">
        <v>13814</v>
      </c>
      <c r="K1571" t="s">
        <v>13771</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7</v>
      </c>
      <c r="F1572" t="s">
        <v>13813</v>
      </c>
      <c r="G1572" s="88">
        <v>2</v>
      </c>
      <c r="H1572" s="88" t="s">
        <v>13770</v>
      </c>
      <c r="I1572">
        <v>3</v>
      </c>
      <c r="J1572" t="s">
        <v>13814</v>
      </c>
      <c r="K1572" t="s">
        <v>13815</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7</v>
      </c>
      <c r="F1573" t="s">
        <v>13813</v>
      </c>
      <c r="G1573" s="88">
        <v>2</v>
      </c>
      <c r="H1573" s="88" t="s">
        <v>13770</v>
      </c>
      <c r="I1573">
        <v>3</v>
      </c>
      <c r="J1573" t="s">
        <v>13814</v>
      </c>
      <c r="K1573" t="s">
        <v>13816</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13800</v>
      </c>
      <c r="G1574" s="88">
        <v>1</v>
      </c>
      <c r="H1574" s="88" t="s">
        <v>8278</v>
      </c>
      <c r="I1574">
        <v>1</v>
      </c>
      <c r="J1574" t="s">
        <v>13801</v>
      </c>
      <c r="K1574" t="s">
        <v>13802</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13800</v>
      </c>
      <c r="G1575" s="88">
        <v>1</v>
      </c>
      <c r="H1575" s="88" t="s">
        <v>8278</v>
      </c>
      <c r="I1575">
        <v>1</v>
      </c>
      <c r="J1575" t="s">
        <v>13801</v>
      </c>
      <c r="K1575" t="s">
        <v>13803</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2</v>
      </c>
      <c r="F1576" t="s">
        <v>13804</v>
      </c>
      <c r="G1576" s="88">
        <v>2</v>
      </c>
      <c r="H1576" s="88" t="s">
        <v>13770</v>
      </c>
      <c r="I1576">
        <v>1</v>
      </c>
      <c r="J1576" t="s">
        <v>13801</v>
      </c>
      <c r="K1576" t="s">
        <v>13805</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2</v>
      </c>
      <c r="F1577" t="s">
        <v>13804</v>
      </c>
      <c r="G1577" s="88">
        <v>2</v>
      </c>
      <c r="H1577" s="88" t="s">
        <v>13770</v>
      </c>
      <c r="I1577">
        <v>1</v>
      </c>
      <c r="J1577" t="s">
        <v>13801</v>
      </c>
      <c r="K1577" t="s">
        <v>13806</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3</v>
      </c>
      <c r="F1578" t="s">
        <v>13807</v>
      </c>
      <c r="G1578" s="88">
        <v>1</v>
      </c>
      <c r="H1578" s="88" t="s">
        <v>8278</v>
      </c>
      <c r="I1578">
        <v>1</v>
      </c>
      <c r="J1578" t="s">
        <v>13801</v>
      </c>
      <c r="K1578" t="s">
        <v>13808</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3</v>
      </c>
      <c r="F1579" t="s">
        <v>13807</v>
      </c>
      <c r="G1579" s="88">
        <v>1</v>
      </c>
      <c r="H1579" s="88" t="s">
        <v>8278</v>
      </c>
      <c r="I1579">
        <v>1</v>
      </c>
      <c r="J1579" t="s">
        <v>13801</v>
      </c>
      <c r="K1579" t="s">
        <v>13809</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4</v>
      </c>
      <c r="F1580" t="s">
        <v>13810</v>
      </c>
      <c r="G1580" s="88">
        <v>1</v>
      </c>
      <c r="H1580" s="88" t="s">
        <v>8278</v>
      </c>
      <c r="I1580">
        <v>1</v>
      </c>
      <c r="J1580" t="s">
        <v>13801</v>
      </c>
      <c r="K1580" t="s">
        <v>13811</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4</v>
      </c>
      <c r="F1581" t="s">
        <v>13810</v>
      </c>
      <c r="G1581" s="88">
        <v>1</v>
      </c>
      <c r="H1581" s="88" t="s">
        <v>8278</v>
      </c>
      <c r="I1581">
        <v>1</v>
      </c>
      <c r="J1581" t="s">
        <v>13801</v>
      </c>
      <c r="K1581" t="s">
        <v>13812</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7</v>
      </c>
      <c r="F1582" t="s">
        <v>13813</v>
      </c>
      <c r="G1582" s="88">
        <v>2</v>
      </c>
      <c r="H1582" s="88" t="s">
        <v>13770</v>
      </c>
      <c r="I1582">
        <v>3</v>
      </c>
      <c r="J1582" t="s">
        <v>13814</v>
      </c>
      <c r="K1582" t="s">
        <v>13771</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7</v>
      </c>
      <c r="F1583" t="s">
        <v>13813</v>
      </c>
      <c r="G1583" s="88">
        <v>2</v>
      </c>
      <c r="H1583" s="88" t="s">
        <v>13770</v>
      </c>
      <c r="I1583">
        <v>3</v>
      </c>
      <c r="J1583" t="s">
        <v>13814</v>
      </c>
      <c r="K1583" t="s">
        <v>13815</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7</v>
      </c>
      <c r="F1584" t="s">
        <v>13813</v>
      </c>
      <c r="G1584" s="88">
        <v>2</v>
      </c>
      <c r="H1584" s="88" t="s">
        <v>13770</v>
      </c>
      <c r="I1584">
        <v>3</v>
      </c>
      <c r="J1584" t="s">
        <v>13814</v>
      </c>
      <c r="K1584" t="s">
        <v>13816</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13800</v>
      </c>
      <c r="G1585" s="88">
        <v>1</v>
      </c>
      <c r="H1585" s="88" t="s">
        <v>8278</v>
      </c>
      <c r="I1585">
        <v>1</v>
      </c>
      <c r="J1585" t="s">
        <v>13801</v>
      </c>
      <c r="K1585" t="s">
        <v>13802</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13800</v>
      </c>
      <c r="G1586" s="88">
        <v>1</v>
      </c>
      <c r="H1586" s="88" t="s">
        <v>8278</v>
      </c>
      <c r="I1586">
        <v>1</v>
      </c>
      <c r="J1586" t="s">
        <v>13801</v>
      </c>
      <c r="K1586" t="s">
        <v>13803</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2</v>
      </c>
      <c r="F1587" t="s">
        <v>13804</v>
      </c>
      <c r="G1587" s="88">
        <v>2</v>
      </c>
      <c r="H1587" s="88" t="s">
        <v>13770</v>
      </c>
      <c r="I1587">
        <v>1</v>
      </c>
      <c r="J1587" t="s">
        <v>13801</v>
      </c>
      <c r="K1587" t="s">
        <v>13805</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2</v>
      </c>
      <c r="F1588" t="s">
        <v>13804</v>
      </c>
      <c r="G1588" s="88">
        <v>2</v>
      </c>
      <c r="H1588" s="88" t="s">
        <v>13770</v>
      </c>
      <c r="I1588">
        <v>1</v>
      </c>
      <c r="J1588" t="s">
        <v>13801</v>
      </c>
      <c r="K1588" t="s">
        <v>13806</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3</v>
      </c>
      <c r="F1589" t="s">
        <v>13807</v>
      </c>
      <c r="G1589" s="88">
        <v>1</v>
      </c>
      <c r="H1589" s="88" t="s">
        <v>8278</v>
      </c>
      <c r="I1589">
        <v>1</v>
      </c>
      <c r="J1589" t="s">
        <v>13801</v>
      </c>
      <c r="K1589" t="s">
        <v>13808</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3</v>
      </c>
      <c r="F1590" t="s">
        <v>13807</v>
      </c>
      <c r="G1590" s="88">
        <v>1</v>
      </c>
      <c r="H1590" s="88" t="s">
        <v>8278</v>
      </c>
      <c r="I1590">
        <v>1</v>
      </c>
      <c r="J1590" t="s">
        <v>13801</v>
      </c>
      <c r="K1590" t="s">
        <v>13809</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4</v>
      </c>
      <c r="F1591" t="s">
        <v>13810</v>
      </c>
      <c r="G1591" s="88">
        <v>1</v>
      </c>
      <c r="H1591" s="88" t="s">
        <v>8278</v>
      </c>
      <c r="I1591">
        <v>1</v>
      </c>
      <c r="J1591" t="s">
        <v>13801</v>
      </c>
      <c r="K1591" t="s">
        <v>13811</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4</v>
      </c>
      <c r="F1592" t="s">
        <v>13810</v>
      </c>
      <c r="G1592" s="88">
        <v>1</v>
      </c>
      <c r="H1592" s="88" t="s">
        <v>8278</v>
      </c>
      <c r="I1592">
        <v>1</v>
      </c>
      <c r="J1592" t="s">
        <v>13801</v>
      </c>
      <c r="K1592" t="s">
        <v>13812</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7</v>
      </c>
      <c r="F1593" t="s">
        <v>13813</v>
      </c>
      <c r="G1593" s="88">
        <v>2</v>
      </c>
      <c r="H1593" s="88" t="s">
        <v>13770</v>
      </c>
      <c r="I1593">
        <v>3</v>
      </c>
      <c r="J1593" t="s">
        <v>13814</v>
      </c>
      <c r="K1593" t="s">
        <v>13771</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7</v>
      </c>
      <c r="F1594" t="s">
        <v>13813</v>
      </c>
      <c r="G1594" s="88">
        <v>2</v>
      </c>
      <c r="H1594" s="88" t="s">
        <v>13770</v>
      </c>
      <c r="I1594">
        <v>3</v>
      </c>
      <c r="J1594" t="s">
        <v>13814</v>
      </c>
      <c r="K1594" t="s">
        <v>13815</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7</v>
      </c>
      <c r="F1595" t="s">
        <v>13813</v>
      </c>
      <c r="G1595" s="88">
        <v>2</v>
      </c>
      <c r="H1595" s="88" t="s">
        <v>13770</v>
      </c>
      <c r="I1595">
        <v>3</v>
      </c>
      <c r="J1595" t="s">
        <v>13814</v>
      </c>
      <c r="K1595" t="s">
        <v>13816</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13800</v>
      </c>
      <c r="G1596" s="88">
        <v>1</v>
      </c>
      <c r="H1596" s="88" t="s">
        <v>8278</v>
      </c>
      <c r="I1596">
        <v>1</v>
      </c>
      <c r="J1596" t="s">
        <v>13801</v>
      </c>
      <c r="K1596" t="s">
        <v>13802</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13800</v>
      </c>
      <c r="G1597" s="88">
        <v>1</v>
      </c>
      <c r="H1597" s="88" t="s">
        <v>8278</v>
      </c>
      <c r="I1597">
        <v>1</v>
      </c>
      <c r="J1597" t="s">
        <v>13801</v>
      </c>
      <c r="K1597" t="s">
        <v>13803</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2</v>
      </c>
      <c r="F1598" t="s">
        <v>13804</v>
      </c>
      <c r="G1598" s="88">
        <v>2</v>
      </c>
      <c r="H1598" s="88" t="s">
        <v>13770</v>
      </c>
      <c r="I1598">
        <v>1</v>
      </c>
      <c r="J1598" t="s">
        <v>13801</v>
      </c>
      <c r="K1598" t="s">
        <v>13805</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2</v>
      </c>
      <c r="F1599" t="s">
        <v>13804</v>
      </c>
      <c r="G1599" s="88">
        <v>2</v>
      </c>
      <c r="H1599" s="88" t="s">
        <v>13770</v>
      </c>
      <c r="I1599">
        <v>1</v>
      </c>
      <c r="J1599" t="s">
        <v>13801</v>
      </c>
      <c r="K1599" t="s">
        <v>13806</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3</v>
      </c>
      <c r="F1600" t="s">
        <v>13807</v>
      </c>
      <c r="G1600" s="88">
        <v>1</v>
      </c>
      <c r="H1600" s="88" t="s">
        <v>8278</v>
      </c>
      <c r="I1600">
        <v>1</v>
      </c>
      <c r="J1600" t="s">
        <v>13801</v>
      </c>
      <c r="K1600" t="s">
        <v>13808</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3</v>
      </c>
      <c r="F1601" t="s">
        <v>13807</v>
      </c>
      <c r="G1601" s="88">
        <v>1</v>
      </c>
      <c r="H1601" s="88" t="s">
        <v>8278</v>
      </c>
      <c r="I1601">
        <v>1</v>
      </c>
      <c r="J1601" t="s">
        <v>13801</v>
      </c>
      <c r="K1601" t="s">
        <v>13809</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4</v>
      </c>
      <c r="F1602" t="s">
        <v>13810</v>
      </c>
      <c r="G1602" s="88">
        <v>1</v>
      </c>
      <c r="H1602" s="88" t="s">
        <v>8278</v>
      </c>
      <c r="I1602">
        <v>1</v>
      </c>
      <c r="J1602" t="s">
        <v>13801</v>
      </c>
      <c r="K1602" t="s">
        <v>13811</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4</v>
      </c>
      <c r="F1603" t="s">
        <v>13810</v>
      </c>
      <c r="G1603" s="88">
        <v>1</v>
      </c>
      <c r="H1603" s="88" t="s">
        <v>8278</v>
      </c>
      <c r="I1603">
        <v>1</v>
      </c>
      <c r="J1603" t="s">
        <v>13801</v>
      </c>
      <c r="K1603" t="s">
        <v>13812</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7</v>
      </c>
      <c r="F1604" t="s">
        <v>13813</v>
      </c>
      <c r="G1604" s="88">
        <v>2</v>
      </c>
      <c r="H1604" s="88" t="s">
        <v>13770</v>
      </c>
      <c r="I1604">
        <v>3</v>
      </c>
      <c r="J1604" t="s">
        <v>13814</v>
      </c>
      <c r="K1604" t="s">
        <v>13771</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7</v>
      </c>
      <c r="F1605" t="s">
        <v>13813</v>
      </c>
      <c r="G1605" s="88">
        <v>2</v>
      </c>
      <c r="H1605" s="88" t="s">
        <v>13770</v>
      </c>
      <c r="I1605">
        <v>3</v>
      </c>
      <c r="J1605" t="s">
        <v>13814</v>
      </c>
      <c r="K1605" t="s">
        <v>13815</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7</v>
      </c>
      <c r="F1606" t="s">
        <v>13813</v>
      </c>
      <c r="G1606" s="88">
        <v>2</v>
      </c>
      <c r="H1606" s="88" t="s">
        <v>13770</v>
      </c>
      <c r="I1606">
        <v>3</v>
      </c>
      <c r="J1606" t="s">
        <v>13814</v>
      </c>
      <c r="K1606" t="s">
        <v>13816</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13800</v>
      </c>
      <c r="G1607" s="88">
        <v>1</v>
      </c>
      <c r="H1607" s="88" t="s">
        <v>8278</v>
      </c>
      <c r="I1607">
        <v>1</v>
      </c>
      <c r="J1607" t="s">
        <v>13801</v>
      </c>
      <c r="K1607" t="s">
        <v>13802</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2</v>
      </c>
      <c r="F1608" t="s">
        <v>13804</v>
      </c>
      <c r="G1608" s="88">
        <v>2</v>
      </c>
      <c r="H1608" s="88" t="s">
        <v>13770</v>
      </c>
      <c r="I1608">
        <v>1</v>
      </c>
      <c r="J1608" t="s">
        <v>13801</v>
      </c>
      <c r="K1608" t="s">
        <v>13805</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2</v>
      </c>
      <c r="F1609" t="s">
        <v>13804</v>
      </c>
      <c r="G1609" s="88">
        <v>2</v>
      </c>
      <c r="H1609" s="88" t="s">
        <v>13770</v>
      </c>
      <c r="I1609">
        <v>1</v>
      </c>
      <c r="J1609" t="s">
        <v>13801</v>
      </c>
      <c r="K1609" t="s">
        <v>13806</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3</v>
      </c>
      <c r="F1610" t="s">
        <v>13807</v>
      </c>
      <c r="G1610" s="88">
        <v>1</v>
      </c>
      <c r="H1610" s="88" t="s">
        <v>8278</v>
      </c>
      <c r="I1610">
        <v>1</v>
      </c>
      <c r="J1610" t="s">
        <v>13801</v>
      </c>
      <c r="K1610" t="s">
        <v>13808</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4</v>
      </c>
      <c r="F1611" t="s">
        <v>13810</v>
      </c>
      <c r="G1611" s="88">
        <v>1</v>
      </c>
      <c r="H1611" s="88" t="s">
        <v>8278</v>
      </c>
      <c r="I1611">
        <v>1</v>
      </c>
      <c r="J1611" t="s">
        <v>13801</v>
      </c>
      <c r="K1611" t="s">
        <v>13811</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7</v>
      </c>
      <c r="F1612" t="s">
        <v>13813</v>
      </c>
      <c r="G1612" s="88">
        <v>2</v>
      </c>
      <c r="H1612" s="88" t="s">
        <v>13770</v>
      </c>
      <c r="I1612">
        <v>3</v>
      </c>
      <c r="J1612" t="s">
        <v>13814</v>
      </c>
      <c r="K1612" t="s">
        <v>13771</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7</v>
      </c>
      <c r="F1613" t="s">
        <v>13813</v>
      </c>
      <c r="G1613" s="88">
        <v>2</v>
      </c>
      <c r="H1613" s="88" t="s">
        <v>13770</v>
      </c>
      <c r="I1613">
        <v>3</v>
      </c>
      <c r="J1613" t="s">
        <v>13814</v>
      </c>
      <c r="K1613" t="s">
        <v>13815</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7</v>
      </c>
      <c r="F1614" t="s">
        <v>13813</v>
      </c>
      <c r="G1614" s="88">
        <v>2</v>
      </c>
      <c r="H1614" s="88" t="s">
        <v>13770</v>
      </c>
      <c r="I1614">
        <v>3</v>
      </c>
      <c r="J1614" t="s">
        <v>13814</v>
      </c>
      <c r="K1614" t="s">
        <v>13816</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13800</v>
      </c>
      <c r="G1615" s="88">
        <v>1</v>
      </c>
      <c r="H1615" s="88" t="s">
        <v>8278</v>
      </c>
      <c r="I1615">
        <v>1</v>
      </c>
      <c r="J1615" t="s">
        <v>13801</v>
      </c>
      <c r="K1615" t="s">
        <v>13802</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13800</v>
      </c>
      <c r="G1616" s="88">
        <v>1</v>
      </c>
      <c r="H1616" s="88" t="s">
        <v>8278</v>
      </c>
      <c r="I1616">
        <v>1</v>
      </c>
      <c r="J1616" t="s">
        <v>13801</v>
      </c>
      <c r="K1616" t="s">
        <v>13803</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2</v>
      </c>
      <c r="F1617" t="s">
        <v>13804</v>
      </c>
      <c r="G1617" s="88">
        <v>2</v>
      </c>
      <c r="H1617" s="88" t="s">
        <v>13770</v>
      </c>
      <c r="I1617">
        <v>1</v>
      </c>
      <c r="J1617" t="s">
        <v>13801</v>
      </c>
      <c r="K1617" t="s">
        <v>13805</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2</v>
      </c>
      <c r="F1618" t="s">
        <v>13804</v>
      </c>
      <c r="G1618" s="88">
        <v>2</v>
      </c>
      <c r="H1618" s="88" t="s">
        <v>13770</v>
      </c>
      <c r="I1618">
        <v>1</v>
      </c>
      <c r="J1618" t="s">
        <v>13801</v>
      </c>
      <c r="K1618" t="s">
        <v>13806</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3</v>
      </c>
      <c r="F1619" t="s">
        <v>13807</v>
      </c>
      <c r="G1619" s="88">
        <v>1</v>
      </c>
      <c r="H1619" s="88" t="s">
        <v>8278</v>
      </c>
      <c r="I1619">
        <v>1</v>
      </c>
      <c r="J1619" t="s">
        <v>13801</v>
      </c>
      <c r="K1619" t="s">
        <v>13808</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3</v>
      </c>
      <c r="F1620" t="s">
        <v>13807</v>
      </c>
      <c r="G1620" s="88">
        <v>1</v>
      </c>
      <c r="H1620" s="88" t="s">
        <v>8278</v>
      </c>
      <c r="I1620">
        <v>1</v>
      </c>
      <c r="J1620" t="s">
        <v>13801</v>
      </c>
      <c r="K1620" t="s">
        <v>13809</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4</v>
      </c>
      <c r="F1621" t="s">
        <v>13810</v>
      </c>
      <c r="G1621" s="88">
        <v>1</v>
      </c>
      <c r="H1621" s="88" t="s">
        <v>8278</v>
      </c>
      <c r="I1621">
        <v>1</v>
      </c>
      <c r="J1621" t="s">
        <v>13801</v>
      </c>
      <c r="K1621" t="s">
        <v>13811</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4</v>
      </c>
      <c r="F1622" t="s">
        <v>13810</v>
      </c>
      <c r="G1622" s="88">
        <v>1</v>
      </c>
      <c r="H1622" s="88" t="s">
        <v>8278</v>
      </c>
      <c r="I1622">
        <v>1</v>
      </c>
      <c r="J1622" t="s">
        <v>13801</v>
      </c>
      <c r="K1622" t="s">
        <v>13812</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7</v>
      </c>
      <c r="F1623" t="s">
        <v>13813</v>
      </c>
      <c r="G1623" s="88">
        <v>2</v>
      </c>
      <c r="H1623" s="88" t="s">
        <v>13770</v>
      </c>
      <c r="I1623">
        <v>3</v>
      </c>
      <c r="J1623" t="s">
        <v>13814</v>
      </c>
      <c r="K1623" t="s">
        <v>13771</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7</v>
      </c>
      <c r="F1624" t="s">
        <v>13813</v>
      </c>
      <c r="G1624" s="88">
        <v>2</v>
      </c>
      <c r="H1624" s="88" t="s">
        <v>13770</v>
      </c>
      <c r="I1624">
        <v>3</v>
      </c>
      <c r="J1624" t="s">
        <v>13814</v>
      </c>
      <c r="K1624" t="s">
        <v>13815</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7</v>
      </c>
      <c r="F1625" t="s">
        <v>13813</v>
      </c>
      <c r="G1625" s="88">
        <v>2</v>
      </c>
      <c r="H1625" s="88" t="s">
        <v>13770</v>
      </c>
      <c r="I1625">
        <v>3</v>
      </c>
      <c r="J1625" t="s">
        <v>13814</v>
      </c>
      <c r="K1625" t="s">
        <v>13816</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13800</v>
      </c>
      <c r="G1626" s="88">
        <v>1</v>
      </c>
      <c r="H1626" s="88" t="s">
        <v>8278</v>
      </c>
      <c r="I1626">
        <v>1</v>
      </c>
      <c r="J1626" t="s">
        <v>13801</v>
      </c>
      <c r="K1626" t="s">
        <v>13802</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13800</v>
      </c>
      <c r="G1627" s="88">
        <v>1</v>
      </c>
      <c r="H1627" s="88" t="s">
        <v>8278</v>
      </c>
      <c r="I1627">
        <v>1</v>
      </c>
      <c r="J1627" t="s">
        <v>13801</v>
      </c>
      <c r="K1627" t="s">
        <v>13803</v>
      </c>
      <c r="L1627">
        <v>270107</v>
      </c>
      <c r="M1627" t="s">
        <v>13588</v>
      </c>
      <c r="N1627">
        <v>270107006</v>
      </c>
      <c r="O1627" t="s">
        <v>13613</v>
      </c>
      <c r="P1627">
        <v>10512</v>
      </c>
      <c r="Q1627">
        <v>0</v>
      </c>
      <c r="R1627">
        <v>0</v>
      </c>
    </row>
    <row r="1628" spans="1:18" x14ac:dyDescent="0.25">
      <c r="A1628">
        <v>13</v>
      </c>
      <c r="B1628">
        <v>13108</v>
      </c>
      <c r="C1628" t="s">
        <v>10678</v>
      </c>
      <c r="D1628" t="s">
        <v>847</v>
      </c>
      <c r="E1628">
        <v>2</v>
      </c>
      <c r="F1628" t="s">
        <v>13804</v>
      </c>
      <c r="G1628" s="88">
        <v>2</v>
      </c>
      <c r="H1628" s="88" t="s">
        <v>13770</v>
      </c>
      <c r="I1628">
        <v>1</v>
      </c>
      <c r="J1628" t="s">
        <v>13801</v>
      </c>
      <c r="K1628" t="s">
        <v>13805</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2</v>
      </c>
      <c r="F1629" t="s">
        <v>13804</v>
      </c>
      <c r="G1629" s="88">
        <v>2</v>
      </c>
      <c r="H1629" s="88" t="s">
        <v>13770</v>
      </c>
      <c r="I1629">
        <v>1</v>
      </c>
      <c r="J1629" t="s">
        <v>13801</v>
      </c>
      <c r="K1629" t="s">
        <v>13806</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3</v>
      </c>
      <c r="F1630" t="s">
        <v>13807</v>
      </c>
      <c r="G1630" s="88">
        <v>1</v>
      </c>
      <c r="H1630" s="88" t="s">
        <v>8278</v>
      </c>
      <c r="I1630">
        <v>1</v>
      </c>
      <c r="J1630" t="s">
        <v>13801</v>
      </c>
      <c r="K1630" t="s">
        <v>13808</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3</v>
      </c>
      <c r="F1631" t="s">
        <v>13807</v>
      </c>
      <c r="G1631" s="88">
        <v>1</v>
      </c>
      <c r="H1631" s="88" t="s">
        <v>8278</v>
      </c>
      <c r="I1631">
        <v>1</v>
      </c>
      <c r="J1631" t="s">
        <v>13801</v>
      </c>
      <c r="K1631" t="s">
        <v>13809</v>
      </c>
      <c r="L1631">
        <v>270107</v>
      </c>
      <c r="M1631" t="s">
        <v>13588</v>
      </c>
      <c r="N1631">
        <v>270107006</v>
      </c>
      <c r="O1631" t="s">
        <v>13613</v>
      </c>
      <c r="P1631">
        <v>10512</v>
      </c>
      <c r="Q1631">
        <v>0</v>
      </c>
      <c r="R1631">
        <v>0</v>
      </c>
    </row>
    <row r="1632" spans="1:18" x14ac:dyDescent="0.25">
      <c r="A1632">
        <v>13</v>
      </c>
      <c r="B1632">
        <v>13108</v>
      </c>
      <c r="C1632" t="s">
        <v>10678</v>
      </c>
      <c r="D1632" t="s">
        <v>847</v>
      </c>
      <c r="E1632">
        <v>4</v>
      </c>
      <c r="F1632" t="s">
        <v>13810</v>
      </c>
      <c r="G1632" s="88">
        <v>1</v>
      </c>
      <c r="H1632" s="88" t="s">
        <v>8278</v>
      </c>
      <c r="I1632">
        <v>1</v>
      </c>
      <c r="J1632" t="s">
        <v>13801</v>
      </c>
      <c r="K1632" t="s">
        <v>13811</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4</v>
      </c>
      <c r="F1633" t="s">
        <v>13810</v>
      </c>
      <c r="G1633" s="88">
        <v>1</v>
      </c>
      <c r="H1633" s="88" t="s">
        <v>8278</v>
      </c>
      <c r="I1633">
        <v>1</v>
      </c>
      <c r="J1633" t="s">
        <v>13801</v>
      </c>
      <c r="K1633" t="s">
        <v>13812</v>
      </c>
      <c r="L1633">
        <v>270107</v>
      </c>
      <c r="M1633" t="s">
        <v>13588</v>
      </c>
      <c r="N1633">
        <v>270107006</v>
      </c>
      <c r="O1633" t="s">
        <v>13613</v>
      </c>
      <c r="P1633">
        <v>10512</v>
      </c>
      <c r="Q1633">
        <v>0</v>
      </c>
      <c r="R1633">
        <v>0</v>
      </c>
    </row>
    <row r="1634" spans="1:18" x14ac:dyDescent="0.25">
      <c r="A1634">
        <v>13</v>
      </c>
      <c r="B1634">
        <v>13108</v>
      </c>
      <c r="C1634" t="s">
        <v>10678</v>
      </c>
      <c r="D1634" t="s">
        <v>847</v>
      </c>
      <c r="E1634">
        <v>7</v>
      </c>
      <c r="F1634" t="s">
        <v>13813</v>
      </c>
      <c r="G1634" s="88">
        <v>2</v>
      </c>
      <c r="H1634" s="88" t="s">
        <v>13770</v>
      </c>
      <c r="I1634">
        <v>3</v>
      </c>
      <c r="J1634" t="s">
        <v>13814</v>
      </c>
      <c r="K1634" t="s">
        <v>13771</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7</v>
      </c>
      <c r="F1635" t="s">
        <v>13813</v>
      </c>
      <c r="G1635" s="88">
        <v>2</v>
      </c>
      <c r="H1635" s="88" t="s">
        <v>13770</v>
      </c>
      <c r="I1635">
        <v>3</v>
      </c>
      <c r="J1635" t="s">
        <v>13814</v>
      </c>
      <c r="K1635" t="s">
        <v>13815</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7</v>
      </c>
      <c r="F1636" t="s">
        <v>13813</v>
      </c>
      <c r="G1636" s="88">
        <v>2</v>
      </c>
      <c r="H1636" s="88" t="s">
        <v>13770</v>
      </c>
      <c r="I1636">
        <v>3</v>
      </c>
      <c r="J1636" t="s">
        <v>13814</v>
      </c>
      <c r="K1636" t="s">
        <v>13816</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13800</v>
      </c>
      <c r="G1637" s="88">
        <v>1</v>
      </c>
      <c r="H1637" s="88" t="s">
        <v>8278</v>
      </c>
      <c r="I1637">
        <v>1</v>
      </c>
      <c r="J1637" t="s">
        <v>13801</v>
      </c>
      <c r="K1637" t="s">
        <v>13802</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13800</v>
      </c>
      <c r="G1638" s="88">
        <v>1</v>
      </c>
      <c r="H1638" s="88" t="s">
        <v>8278</v>
      </c>
      <c r="I1638">
        <v>1</v>
      </c>
      <c r="J1638" t="s">
        <v>13801</v>
      </c>
      <c r="K1638" t="s">
        <v>13771</v>
      </c>
      <c r="L1638">
        <v>270107</v>
      </c>
      <c r="M1638" t="s">
        <v>13588</v>
      </c>
      <c r="N1638">
        <v>270107006</v>
      </c>
      <c r="O1638" t="s">
        <v>13613</v>
      </c>
      <c r="P1638">
        <v>6609</v>
      </c>
      <c r="Q1638">
        <v>0</v>
      </c>
      <c r="R1638">
        <v>0</v>
      </c>
    </row>
    <row r="1639" spans="1:18" x14ac:dyDescent="0.25">
      <c r="A1639">
        <v>13</v>
      </c>
      <c r="B1639">
        <v>13109</v>
      </c>
      <c r="C1639" t="s">
        <v>10678</v>
      </c>
      <c r="D1639" t="s">
        <v>1847</v>
      </c>
      <c r="E1639">
        <v>2</v>
      </c>
      <c r="F1639" t="s">
        <v>13804</v>
      </c>
      <c r="G1639" s="88">
        <v>2</v>
      </c>
      <c r="H1639" s="88" t="s">
        <v>13770</v>
      </c>
      <c r="I1639">
        <v>1</v>
      </c>
      <c r="J1639" t="s">
        <v>13801</v>
      </c>
      <c r="K1639" t="s">
        <v>13805</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2</v>
      </c>
      <c r="F1640" t="s">
        <v>13804</v>
      </c>
      <c r="G1640" s="88">
        <v>2</v>
      </c>
      <c r="H1640" s="88" t="s">
        <v>13770</v>
      </c>
      <c r="I1640">
        <v>1</v>
      </c>
      <c r="J1640" t="s">
        <v>13801</v>
      </c>
      <c r="K1640" t="s">
        <v>13806</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3</v>
      </c>
      <c r="F1641" t="s">
        <v>13807</v>
      </c>
      <c r="G1641" s="88">
        <v>1</v>
      </c>
      <c r="H1641" s="88" t="s">
        <v>8278</v>
      </c>
      <c r="I1641">
        <v>1</v>
      </c>
      <c r="J1641" t="s">
        <v>13801</v>
      </c>
      <c r="K1641" t="s">
        <v>13808</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3</v>
      </c>
      <c r="F1642" t="s">
        <v>13807</v>
      </c>
      <c r="G1642" s="88">
        <v>1</v>
      </c>
      <c r="H1642" s="88" t="s">
        <v>8278</v>
      </c>
      <c r="I1642">
        <v>1</v>
      </c>
      <c r="J1642" t="s">
        <v>13801</v>
      </c>
      <c r="K1642" t="s">
        <v>13771</v>
      </c>
      <c r="L1642">
        <v>270107</v>
      </c>
      <c r="M1642" t="s">
        <v>13588</v>
      </c>
      <c r="N1642">
        <v>270107006</v>
      </c>
      <c r="O1642" t="s">
        <v>13613</v>
      </c>
      <c r="P1642">
        <v>6609</v>
      </c>
      <c r="Q1642">
        <v>0</v>
      </c>
      <c r="R1642">
        <v>0</v>
      </c>
    </row>
    <row r="1643" spans="1:18" x14ac:dyDescent="0.25">
      <c r="A1643">
        <v>13</v>
      </c>
      <c r="B1643">
        <v>13109</v>
      </c>
      <c r="C1643" t="s">
        <v>10678</v>
      </c>
      <c r="D1643" t="s">
        <v>1847</v>
      </c>
      <c r="E1643">
        <v>4</v>
      </c>
      <c r="F1643" t="s">
        <v>13810</v>
      </c>
      <c r="G1643" s="88">
        <v>1</v>
      </c>
      <c r="H1643" s="88" t="s">
        <v>8278</v>
      </c>
      <c r="I1643">
        <v>1</v>
      </c>
      <c r="J1643" t="s">
        <v>13801</v>
      </c>
      <c r="K1643" t="s">
        <v>13811</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4</v>
      </c>
      <c r="F1644" t="s">
        <v>13810</v>
      </c>
      <c r="G1644" s="88">
        <v>1</v>
      </c>
      <c r="H1644" s="88" t="s">
        <v>8278</v>
      </c>
      <c r="I1644">
        <v>1</v>
      </c>
      <c r="J1644" t="s">
        <v>13801</v>
      </c>
      <c r="K1644" t="s">
        <v>13771</v>
      </c>
      <c r="L1644">
        <v>270107</v>
      </c>
      <c r="M1644" t="s">
        <v>13588</v>
      </c>
      <c r="N1644">
        <v>270107006</v>
      </c>
      <c r="O1644" t="s">
        <v>13613</v>
      </c>
      <c r="P1644">
        <v>6609</v>
      </c>
      <c r="Q1644">
        <v>0</v>
      </c>
      <c r="R1644">
        <v>0</v>
      </c>
    </row>
    <row r="1645" spans="1:18" x14ac:dyDescent="0.25">
      <c r="A1645">
        <v>13</v>
      </c>
      <c r="B1645">
        <v>13109</v>
      </c>
      <c r="C1645" t="s">
        <v>10678</v>
      </c>
      <c r="D1645" t="s">
        <v>1847</v>
      </c>
      <c r="E1645">
        <v>7</v>
      </c>
      <c r="F1645" t="s">
        <v>13813</v>
      </c>
      <c r="G1645" s="88">
        <v>2</v>
      </c>
      <c r="H1645" s="88" t="s">
        <v>13770</v>
      </c>
      <c r="I1645">
        <v>3</v>
      </c>
      <c r="J1645" t="s">
        <v>13814</v>
      </c>
      <c r="K1645" t="s">
        <v>13815</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13800</v>
      </c>
      <c r="G1646" s="88">
        <v>1</v>
      </c>
      <c r="H1646" s="88" t="s">
        <v>8278</v>
      </c>
      <c r="I1646">
        <v>1</v>
      </c>
      <c r="J1646" t="s">
        <v>13801</v>
      </c>
      <c r="K1646" t="s">
        <v>13802</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13800</v>
      </c>
      <c r="G1647" s="88">
        <v>1</v>
      </c>
      <c r="H1647" s="88" t="s">
        <v>8278</v>
      </c>
      <c r="I1647">
        <v>1</v>
      </c>
      <c r="J1647" t="s">
        <v>13801</v>
      </c>
      <c r="K1647" t="s">
        <v>13803</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2</v>
      </c>
      <c r="F1648" t="s">
        <v>13804</v>
      </c>
      <c r="G1648" s="88">
        <v>2</v>
      </c>
      <c r="H1648" s="88" t="s">
        <v>13770</v>
      </c>
      <c r="I1648">
        <v>1</v>
      </c>
      <c r="J1648" t="s">
        <v>13801</v>
      </c>
      <c r="K1648" t="s">
        <v>13805</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2</v>
      </c>
      <c r="F1649" t="s">
        <v>13804</v>
      </c>
      <c r="G1649" s="88">
        <v>2</v>
      </c>
      <c r="H1649" s="88" t="s">
        <v>13770</v>
      </c>
      <c r="I1649">
        <v>1</v>
      </c>
      <c r="J1649" t="s">
        <v>13801</v>
      </c>
      <c r="K1649" t="s">
        <v>13806</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3</v>
      </c>
      <c r="F1650" t="s">
        <v>13807</v>
      </c>
      <c r="G1650" s="88">
        <v>1</v>
      </c>
      <c r="H1650" s="88" t="s">
        <v>8278</v>
      </c>
      <c r="I1650">
        <v>1</v>
      </c>
      <c r="J1650" t="s">
        <v>13801</v>
      </c>
      <c r="K1650" t="s">
        <v>13808</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3</v>
      </c>
      <c r="F1651" t="s">
        <v>13807</v>
      </c>
      <c r="G1651" s="88">
        <v>1</v>
      </c>
      <c r="H1651" s="88" t="s">
        <v>8278</v>
      </c>
      <c r="I1651">
        <v>1</v>
      </c>
      <c r="J1651" t="s">
        <v>13801</v>
      </c>
      <c r="K1651" t="s">
        <v>13809</v>
      </c>
      <c r="L1651">
        <v>270107</v>
      </c>
      <c r="M1651" t="s">
        <v>13588</v>
      </c>
      <c r="N1651">
        <v>270107006</v>
      </c>
      <c r="O1651" t="s">
        <v>13613</v>
      </c>
      <c r="P1651">
        <v>19809</v>
      </c>
      <c r="Q1651">
        <v>0</v>
      </c>
      <c r="R1651">
        <v>0</v>
      </c>
    </row>
    <row r="1652" spans="1:18" x14ac:dyDescent="0.25">
      <c r="A1652">
        <v>13</v>
      </c>
      <c r="B1652">
        <v>13110</v>
      </c>
      <c r="C1652" t="s">
        <v>10678</v>
      </c>
      <c r="D1652" t="s">
        <v>1850</v>
      </c>
      <c r="E1652">
        <v>4</v>
      </c>
      <c r="F1652" t="s">
        <v>13810</v>
      </c>
      <c r="G1652" s="88">
        <v>1</v>
      </c>
      <c r="H1652" s="88" t="s">
        <v>8278</v>
      </c>
      <c r="I1652">
        <v>1</v>
      </c>
      <c r="J1652" t="s">
        <v>13801</v>
      </c>
      <c r="K1652" t="s">
        <v>13811</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4</v>
      </c>
      <c r="F1653" t="s">
        <v>13810</v>
      </c>
      <c r="G1653" s="88">
        <v>1</v>
      </c>
      <c r="H1653" s="88" t="s">
        <v>8278</v>
      </c>
      <c r="I1653">
        <v>1</v>
      </c>
      <c r="J1653" t="s">
        <v>13801</v>
      </c>
      <c r="K1653" t="s">
        <v>13812</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7</v>
      </c>
      <c r="F1654" t="s">
        <v>13813</v>
      </c>
      <c r="G1654" s="88">
        <v>2</v>
      </c>
      <c r="H1654" s="88" t="s">
        <v>13770</v>
      </c>
      <c r="I1654">
        <v>3</v>
      </c>
      <c r="J1654" t="s">
        <v>13814</v>
      </c>
      <c r="K1654" t="s">
        <v>13771</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7</v>
      </c>
      <c r="F1655" t="s">
        <v>13813</v>
      </c>
      <c r="G1655" s="88">
        <v>2</v>
      </c>
      <c r="H1655" s="88" t="s">
        <v>13770</v>
      </c>
      <c r="I1655">
        <v>3</v>
      </c>
      <c r="J1655" t="s">
        <v>13814</v>
      </c>
      <c r="K1655" t="s">
        <v>13815</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7</v>
      </c>
      <c r="F1656" t="s">
        <v>13813</v>
      </c>
      <c r="G1656" s="88">
        <v>2</v>
      </c>
      <c r="H1656" s="88" t="s">
        <v>13770</v>
      </c>
      <c r="I1656">
        <v>3</v>
      </c>
      <c r="J1656" t="s">
        <v>13814</v>
      </c>
      <c r="K1656" t="s">
        <v>13816</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13800</v>
      </c>
      <c r="G1657" s="88">
        <v>1</v>
      </c>
      <c r="H1657" s="88" t="s">
        <v>8278</v>
      </c>
      <c r="I1657">
        <v>1</v>
      </c>
      <c r="J1657" t="s">
        <v>13801</v>
      </c>
      <c r="K1657" t="s">
        <v>13802</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13800</v>
      </c>
      <c r="G1658" s="88">
        <v>1</v>
      </c>
      <c r="H1658" s="88" t="s">
        <v>8278</v>
      </c>
      <c r="I1658">
        <v>1</v>
      </c>
      <c r="J1658" t="s">
        <v>13801</v>
      </c>
      <c r="K1658" t="s">
        <v>13803</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2</v>
      </c>
      <c r="F1659" t="s">
        <v>13804</v>
      </c>
      <c r="G1659" s="88">
        <v>2</v>
      </c>
      <c r="H1659" s="88" t="s">
        <v>13770</v>
      </c>
      <c r="I1659">
        <v>1</v>
      </c>
      <c r="J1659" t="s">
        <v>13801</v>
      </c>
      <c r="K1659" t="s">
        <v>13805</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2</v>
      </c>
      <c r="F1660" t="s">
        <v>13804</v>
      </c>
      <c r="G1660" s="88">
        <v>2</v>
      </c>
      <c r="H1660" s="88" t="s">
        <v>13770</v>
      </c>
      <c r="I1660">
        <v>1</v>
      </c>
      <c r="J1660" t="s">
        <v>13801</v>
      </c>
      <c r="K1660" t="s">
        <v>13806</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3</v>
      </c>
      <c r="F1661" t="s">
        <v>13807</v>
      </c>
      <c r="G1661" s="88">
        <v>1</v>
      </c>
      <c r="H1661" s="88" t="s">
        <v>8278</v>
      </c>
      <c r="I1661">
        <v>1</v>
      </c>
      <c r="J1661" t="s">
        <v>13801</v>
      </c>
      <c r="K1661" t="s">
        <v>13808</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3</v>
      </c>
      <c r="F1662" t="s">
        <v>13807</v>
      </c>
      <c r="G1662" s="88">
        <v>1</v>
      </c>
      <c r="H1662" s="88" t="s">
        <v>8278</v>
      </c>
      <c r="I1662">
        <v>1</v>
      </c>
      <c r="J1662" t="s">
        <v>13801</v>
      </c>
      <c r="K1662" t="s">
        <v>13809</v>
      </c>
      <c r="L1662">
        <v>270107</v>
      </c>
      <c r="M1662" t="s">
        <v>13588</v>
      </c>
      <c r="N1662">
        <v>270107006</v>
      </c>
      <c r="O1662" t="s">
        <v>13613</v>
      </c>
      <c r="P1662">
        <v>826</v>
      </c>
      <c r="Q1662">
        <v>0</v>
      </c>
      <c r="R1662">
        <v>0</v>
      </c>
    </row>
    <row r="1663" spans="1:18" x14ac:dyDescent="0.25">
      <c r="A1663">
        <v>13</v>
      </c>
      <c r="B1663">
        <v>13111</v>
      </c>
      <c r="C1663" t="s">
        <v>10678</v>
      </c>
      <c r="D1663" t="s">
        <v>1853</v>
      </c>
      <c r="E1663">
        <v>4</v>
      </c>
      <c r="F1663" t="s">
        <v>13810</v>
      </c>
      <c r="G1663" s="88">
        <v>1</v>
      </c>
      <c r="H1663" s="88" t="s">
        <v>8278</v>
      </c>
      <c r="I1663">
        <v>1</v>
      </c>
      <c r="J1663" t="s">
        <v>13801</v>
      </c>
      <c r="K1663" t="s">
        <v>13811</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4</v>
      </c>
      <c r="F1664" t="s">
        <v>13810</v>
      </c>
      <c r="G1664" s="88">
        <v>1</v>
      </c>
      <c r="H1664" s="88" t="s">
        <v>8278</v>
      </c>
      <c r="I1664">
        <v>1</v>
      </c>
      <c r="J1664" t="s">
        <v>13801</v>
      </c>
      <c r="K1664" t="s">
        <v>13812</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7</v>
      </c>
      <c r="F1665" t="s">
        <v>13813</v>
      </c>
      <c r="G1665" s="88">
        <v>2</v>
      </c>
      <c r="H1665" s="88" t="s">
        <v>13770</v>
      </c>
      <c r="I1665">
        <v>3</v>
      </c>
      <c r="J1665" t="s">
        <v>13814</v>
      </c>
      <c r="K1665" t="s">
        <v>13771</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7</v>
      </c>
      <c r="F1666" t="s">
        <v>13813</v>
      </c>
      <c r="G1666" s="88">
        <v>2</v>
      </c>
      <c r="H1666" s="88" t="s">
        <v>13770</v>
      </c>
      <c r="I1666">
        <v>3</v>
      </c>
      <c r="J1666" t="s">
        <v>13814</v>
      </c>
      <c r="K1666" t="s">
        <v>13815</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7</v>
      </c>
      <c r="F1667" t="s">
        <v>13813</v>
      </c>
      <c r="G1667" s="88">
        <v>2</v>
      </c>
      <c r="H1667" s="88" t="s">
        <v>13770</v>
      </c>
      <c r="I1667">
        <v>3</v>
      </c>
      <c r="J1667" t="s">
        <v>13814</v>
      </c>
      <c r="K1667" t="s">
        <v>13816</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13800</v>
      </c>
      <c r="G1668" s="88">
        <v>1</v>
      </c>
      <c r="H1668" s="88" t="s">
        <v>8278</v>
      </c>
      <c r="I1668">
        <v>1</v>
      </c>
      <c r="J1668" t="s">
        <v>13801</v>
      </c>
      <c r="K1668" t="s">
        <v>13802</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13800</v>
      </c>
      <c r="G1669" s="88">
        <v>1</v>
      </c>
      <c r="H1669" s="88" t="s">
        <v>8278</v>
      </c>
      <c r="I1669">
        <v>1</v>
      </c>
      <c r="J1669" t="s">
        <v>13801</v>
      </c>
      <c r="K1669" t="s">
        <v>13803</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2</v>
      </c>
      <c r="F1670" t="s">
        <v>13804</v>
      </c>
      <c r="G1670" s="88">
        <v>2</v>
      </c>
      <c r="H1670" s="88" t="s">
        <v>13770</v>
      </c>
      <c r="I1670">
        <v>1</v>
      </c>
      <c r="J1670" t="s">
        <v>13801</v>
      </c>
      <c r="K1670" t="s">
        <v>13805</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2</v>
      </c>
      <c r="F1671" t="s">
        <v>13804</v>
      </c>
      <c r="G1671" s="88">
        <v>2</v>
      </c>
      <c r="H1671" s="88" t="s">
        <v>13770</v>
      </c>
      <c r="I1671">
        <v>1</v>
      </c>
      <c r="J1671" t="s">
        <v>13801</v>
      </c>
      <c r="K1671" t="s">
        <v>13806</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3</v>
      </c>
      <c r="F1672" t="s">
        <v>13807</v>
      </c>
      <c r="G1672" s="88">
        <v>1</v>
      </c>
      <c r="H1672" s="88" t="s">
        <v>8278</v>
      </c>
      <c r="I1672">
        <v>1</v>
      </c>
      <c r="J1672" t="s">
        <v>13801</v>
      </c>
      <c r="K1672" t="s">
        <v>13808</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3</v>
      </c>
      <c r="F1673" t="s">
        <v>13807</v>
      </c>
      <c r="G1673" s="88">
        <v>1</v>
      </c>
      <c r="H1673" s="88" t="s">
        <v>8278</v>
      </c>
      <c r="I1673">
        <v>1</v>
      </c>
      <c r="J1673" t="s">
        <v>13801</v>
      </c>
      <c r="K1673" t="s">
        <v>13809</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4</v>
      </c>
      <c r="F1674" t="s">
        <v>13810</v>
      </c>
      <c r="G1674" s="88">
        <v>1</v>
      </c>
      <c r="H1674" s="88" t="s">
        <v>8278</v>
      </c>
      <c r="I1674">
        <v>1</v>
      </c>
      <c r="J1674" t="s">
        <v>13801</v>
      </c>
      <c r="K1674" t="s">
        <v>13811</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4</v>
      </c>
      <c r="F1675" t="s">
        <v>13810</v>
      </c>
      <c r="G1675" s="88">
        <v>1</v>
      </c>
      <c r="H1675" s="88" t="s">
        <v>8278</v>
      </c>
      <c r="I1675">
        <v>1</v>
      </c>
      <c r="J1675" t="s">
        <v>13801</v>
      </c>
      <c r="K1675" t="s">
        <v>13812</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7</v>
      </c>
      <c r="F1676" t="s">
        <v>13813</v>
      </c>
      <c r="G1676" s="88">
        <v>2</v>
      </c>
      <c r="H1676" s="88" t="s">
        <v>13770</v>
      </c>
      <c r="I1676">
        <v>3</v>
      </c>
      <c r="J1676" t="s">
        <v>13814</v>
      </c>
      <c r="K1676" t="s">
        <v>13771</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7</v>
      </c>
      <c r="F1677" t="s">
        <v>13813</v>
      </c>
      <c r="G1677" s="88">
        <v>2</v>
      </c>
      <c r="H1677" s="88" t="s">
        <v>13770</v>
      </c>
      <c r="I1677">
        <v>3</v>
      </c>
      <c r="J1677" t="s">
        <v>13814</v>
      </c>
      <c r="K1677" t="s">
        <v>13815</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7</v>
      </c>
      <c r="F1678" t="s">
        <v>13813</v>
      </c>
      <c r="G1678" s="88">
        <v>2</v>
      </c>
      <c r="H1678" s="88" t="s">
        <v>13770</v>
      </c>
      <c r="I1678">
        <v>3</v>
      </c>
      <c r="J1678" t="s">
        <v>13814</v>
      </c>
      <c r="K1678" t="s">
        <v>13816</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13800</v>
      </c>
      <c r="G1679" s="88">
        <v>1</v>
      </c>
      <c r="H1679" s="88" t="s">
        <v>8278</v>
      </c>
      <c r="I1679">
        <v>1</v>
      </c>
      <c r="J1679" t="s">
        <v>13801</v>
      </c>
      <c r="K1679" t="s">
        <v>13802</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2</v>
      </c>
      <c r="F1680" t="s">
        <v>13804</v>
      </c>
      <c r="G1680" s="88">
        <v>2</v>
      </c>
      <c r="H1680" s="88" t="s">
        <v>13770</v>
      </c>
      <c r="I1680">
        <v>1</v>
      </c>
      <c r="J1680" t="s">
        <v>13801</v>
      </c>
      <c r="K1680" t="s">
        <v>13805</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2</v>
      </c>
      <c r="F1681" t="s">
        <v>13804</v>
      </c>
      <c r="G1681" s="88">
        <v>2</v>
      </c>
      <c r="H1681" s="88" t="s">
        <v>13770</v>
      </c>
      <c r="I1681">
        <v>1</v>
      </c>
      <c r="J1681" t="s">
        <v>13801</v>
      </c>
      <c r="K1681" t="s">
        <v>13806</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3</v>
      </c>
      <c r="F1682" t="s">
        <v>13807</v>
      </c>
      <c r="G1682" s="88">
        <v>1</v>
      </c>
      <c r="H1682" s="88" t="s">
        <v>8278</v>
      </c>
      <c r="I1682">
        <v>1</v>
      </c>
      <c r="J1682" t="s">
        <v>13801</v>
      </c>
      <c r="K1682" t="s">
        <v>13808</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4</v>
      </c>
      <c r="F1683" t="s">
        <v>13810</v>
      </c>
      <c r="G1683" s="88">
        <v>1</v>
      </c>
      <c r="H1683" s="88" t="s">
        <v>8278</v>
      </c>
      <c r="I1683">
        <v>1</v>
      </c>
      <c r="J1683" t="s">
        <v>13801</v>
      </c>
      <c r="K1683" t="s">
        <v>13811</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7</v>
      </c>
      <c r="F1684" t="s">
        <v>13813</v>
      </c>
      <c r="G1684" s="88">
        <v>2</v>
      </c>
      <c r="H1684" s="88" t="s">
        <v>13770</v>
      </c>
      <c r="I1684">
        <v>3</v>
      </c>
      <c r="J1684" t="s">
        <v>13814</v>
      </c>
      <c r="K1684" t="s">
        <v>13771</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7</v>
      </c>
      <c r="F1685" t="s">
        <v>13813</v>
      </c>
      <c r="G1685" s="88">
        <v>2</v>
      </c>
      <c r="H1685" s="88" t="s">
        <v>13770</v>
      </c>
      <c r="I1685">
        <v>3</v>
      </c>
      <c r="J1685" t="s">
        <v>13814</v>
      </c>
      <c r="K1685" t="s">
        <v>13815</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7</v>
      </c>
      <c r="F1686" t="s">
        <v>13813</v>
      </c>
      <c r="G1686" s="88">
        <v>2</v>
      </c>
      <c r="H1686" s="88" t="s">
        <v>13770</v>
      </c>
      <c r="I1686">
        <v>3</v>
      </c>
      <c r="J1686" t="s">
        <v>13814</v>
      </c>
      <c r="K1686" t="s">
        <v>13816</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13800</v>
      </c>
      <c r="G1687" s="88">
        <v>1</v>
      </c>
      <c r="H1687" s="88" t="s">
        <v>8278</v>
      </c>
      <c r="I1687">
        <v>1</v>
      </c>
      <c r="J1687" t="s">
        <v>13801</v>
      </c>
      <c r="K1687" t="s">
        <v>13802</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13800</v>
      </c>
      <c r="G1688" s="88">
        <v>1</v>
      </c>
      <c r="H1688" s="88" t="s">
        <v>8278</v>
      </c>
      <c r="I1688">
        <v>1</v>
      </c>
      <c r="J1688" t="s">
        <v>13801</v>
      </c>
      <c r="K1688" t="s">
        <v>13803</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2</v>
      </c>
      <c r="F1689" t="s">
        <v>13804</v>
      </c>
      <c r="G1689" s="88">
        <v>2</v>
      </c>
      <c r="H1689" s="88" t="s">
        <v>13770</v>
      </c>
      <c r="I1689">
        <v>1</v>
      </c>
      <c r="J1689" t="s">
        <v>13801</v>
      </c>
      <c r="K1689" t="s">
        <v>13805</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2</v>
      </c>
      <c r="F1690" t="s">
        <v>13804</v>
      </c>
      <c r="G1690" s="88">
        <v>2</v>
      </c>
      <c r="H1690" s="88" t="s">
        <v>13770</v>
      </c>
      <c r="I1690">
        <v>1</v>
      </c>
      <c r="J1690" t="s">
        <v>13801</v>
      </c>
      <c r="K1690" t="s">
        <v>13806</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3</v>
      </c>
      <c r="F1691" t="s">
        <v>13807</v>
      </c>
      <c r="G1691" s="88">
        <v>1</v>
      </c>
      <c r="H1691" s="88" t="s">
        <v>8278</v>
      </c>
      <c r="I1691">
        <v>1</v>
      </c>
      <c r="J1691" t="s">
        <v>13801</v>
      </c>
      <c r="K1691" t="s">
        <v>13808</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4</v>
      </c>
      <c r="F1692" t="s">
        <v>13810</v>
      </c>
      <c r="G1692" s="88">
        <v>1</v>
      </c>
      <c r="H1692" s="88" t="s">
        <v>8278</v>
      </c>
      <c r="I1692">
        <v>1</v>
      </c>
      <c r="J1692" t="s">
        <v>13801</v>
      </c>
      <c r="K1692" t="s">
        <v>13811</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4</v>
      </c>
      <c r="F1693" t="s">
        <v>13810</v>
      </c>
      <c r="G1693" s="88">
        <v>1</v>
      </c>
      <c r="H1693" s="88" t="s">
        <v>8278</v>
      </c>
      <c r="I1693">
        <v>1</v>
      </c>
      <c r="J1693" t="s">
        <v>13801</v>
      </c>
      <c r="K1693" t="s">
        <v>13812</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7</v>
      </c>
      <c r="F1694" t="s">
        <v>13813</v>
      </c>
      <c r="G1694" s="88">
        <v>2</v>
      </c>
      <c r="H1694" s="88" t="s">
        <v>13770</v>
      </c>
      <c r="I1694">
        <v>3</v>
      </c>
      <c r="J1694" t="s">
        <v>13814</v>
      </c>
      <c r="K1694" t="s">
        <v>13771</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7</v>
      </c>
      <c r="F1695" t="s">
        <v>13813</v>
      </c>
      <c r="G1695" s="88">
        <v>2</v>
      </c>
      <c r="H1695" s="88" t="s">
        <v>13770</v>
      </c>
      <c r="I1695">
        <v>3</v>
      </c>
      <c r="J1695" t="s">
        <v>13814</v>
      </c>
      <c r="K1695" t="s">
        <v>13815</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7</v>
      </c>
      <c r="F1696" t="s">
        <v>13813</v>
      </c>
      <c r="G1696" s="88">
        <v>2</v>
      </c>
      <c r="H1696" s="88" t="s">
        <v>13770</v>
      </c>
      <c r="I1696">
        <v>3</v>
      </c>
      <c r="J1696" t="s">
        <v>13814</v>
      </c>
      <c r="K1696" t="s">
        <v>13816</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13800</v>
      </c>
      <c r="G1697" s="88">
        <v>1</v>
      </c>
      <c r="H1697" s="88" t="s">
        <v>8278</v>
      </c>
      <c r="I1697">
        <v>1</v>
      </c>
      <c r="J1697" t="s">
        <v>13801</v>
      </c>
      <c r="K1697" t="s">
        <v>13802</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2</v>
      </c>
      <c r="F1698" t="s">
        <v>13804</v>
      </c>
      <c r="G1698" s="88">
        <v>2</v>
      </c>
      <c r="H1698" s="88" t="s">
        <v>13770</v>
      </c>
      <c r="I1698">
        <v>1</v>
      </c>
      <c r="J1698" t="s">
        <v>13801</v>
      </c>
      <c r="K1698" t="s">
        <v>13805</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2</v>
      </c>
      <c r="F1699" t="s">
        <v>13804</v>
      </c>
      <c r="G1699" s="88">
        <v>2</v>
      </c>
      <c r="H1699" s="88" t="s">
        <v>13770</v>
      </c>
      <c r="I1699">
        <v>1</v>
      </c>
      <c r="J1699" t="s">
        <v>13801</v>
      </c>
      <c r="K1699" t="s">
        <v>13806</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3</v>
      </c>
      <c r="F1700" t="s">
        <v>13807</v>
      </c>
      <c r="G1700" s="88">
        <v>1</v>
      </c>
      <c r="H1700" s="88" t="s">
        <v>8278</v>
      </c>
      <c r="I1700">
        <v>1</v>
      </c>
      <c r="J1700" t="s">
        <v>13801</v>
      </c>
      <c r="K1700" t="s">
        <v>13808</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4</v>
      </c>
      <c r="F1701" t="s">
        <v>13810</v>
      </c>
      <c r="G1701" s="88">
        <v>1</v>
      </c>
      <c r="H1701" s="88" t="s">
        <v>8278</v>
      </c>
      <c r="I1701">
        <v>1</v>
      </c>
      <c r="J1701" t="s">
        <v>13801</v>
      </c>
      <c r="K1701" t="s">
        <v>13811</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7</v>
      </c>
      <c r="F1702" t="s">
        <v>13813</v>
      </c>
      <c r="G1702" s="88">
        <v>2</v>
      </c>
      <c r="H1702" s="88" t="s">
        <v>13770</v>
      </c>
      <c r="I1702">
        <v>3</v>
      </c>
      <c r="J1702" t="s">
        <v>13814</v>
      </c>
      <c r="K1702" t="s">
        <v>13771</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7</v>
      </c>
      <c r="F1703" t="s">
        <v>13813</v>
      </c>
      <c r="G1703" s="88">
        <v>2</v>
      </c>
      <c r="H1703" s="88" t="s">
        <v>13770</v>
      </c>
      <c r="I1703">
        <v>3</v>
      </c>
      <c r="J1703" t="s">
        <v>13814</v>
      </c>
      <c r="K1703" t="s">
        <v>13815</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7</v>
      </c>
      <c r="F1704" t="s">
        <v>13813</v>
      </c>
      <c r="G1704" s="88">
        <v>2</v>
      </c>
      <c r="H1704" s="88" t="s">
        <v>13770</v>
      </c>
      <c r="I1704">
        <v>3</v>
      </c>
      <c r="J1704" t="s">
        <v>13814</v>
      </c>
      <c r="K1704" t="s">
        <v>13816</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13800</v>
      </c>
      <c r="G1705" s="88">
        <v>1</v>
      </c>
      <c r="H1705" s="88" t="s">
        <v>8278</v>
      </c>
      <c r="I1705">
        <v>1</v>
      </c>
      <c r="J1705" t="s">
        <v>13801</v>
      </c>
      <c r="K1705" t="s">
        <v>13802</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2</v>
      </c>
      <c r="F1706" t="s">
        <v>13804</v>
      </c>
      <c r="G1706" s="88">
        <v>2</v>
      </c>
      <c r="H1706" s="88" t="s">
        <v>13770</v>
      </c>
      <c r="I1706">
        <v>1</v>
      </c>
      <c r="J1706" t="s">
        <v>13801</v>
      </c>
      <c r="K1706" t="s">
        <v>13805</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3</v>
      </c>
      <c r="F1707" t="s">
        <v>13807</v>
      </c>
      <c r="G1707" s="88">
        <v>1</v>
      </c>
      <c r="H1707" s="88" t="s">
        <v>8278</v>
      </c>
      <c r="I1707">
        <v>1</v>
      </c>
      <c r="J1707" t="s">
        <v>13801</v>
      </c>
      <c r="K1707" t="s">
        <v>13808</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4</v>
      </c>
      <c r="F1708" t="s">
        <v>13810</v>
      </c>
      <c r="G1708" s="88">
        <v>1</v>
      </c>
      <c r="H1708" s="88" t="s">
        <v>8278</v>
      </c>
      <c r="I1708">
        <v>1</v>
      </c>
      <c r="J1708" t="s">
        <v>13801</v>
      </c>
      <c r="K1708" t="s">
        <v>13811</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7</v>
      </c>
      <c r="F1709" t="s">
        <v>13813</v>
      </c>
      <c r="G1709" s="88">
        <v>2</v>
      </c>
      <c r="H1709" s="88" t="s">
        <v>13770</v>
      </c>
      <c r="I1709">
        <v>3</v>
      </c>
      <c r="J1709" t="s">
        <v>13814</v>
      </c>
      <c r="K1709" t="s">
        <v>13771</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7</v>
      </c>
      <c r="F1710" t="s">
        <v>13813</v>
      </c>
      <c r="G1710" s="88">
        <v>2</v>
      </c>
      <c r="H1710" s="88" t="s">
        <v>13770</v>
      </c>
      <c r="I1710">
        <v>3</v>
      </c>
      <c r="J1710" t="s">
        <v>13814</v>
      </c>
      <c r="K1710" t="s">
        <v>13815</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7</v>
      </c>
      <c r="F1711" t="s">
        <v>13813</v>
      </c>
      <c r="G1711" s="88">
        <v>2</v>
      </c>
      <c r="H1711" s="88" t="s">
        <v>13770</v>
      </c>
      <c r="I1711">
        <v>3</v>
      </c>
      <c r="J1711" t="s">
        <v>13814</v>
      </c>
      <c r="K1711" t="s">
        <v>13816</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13800</v>
      </c>
      <c r="G1712" s="88">
        <v>1</v>
      </c>
      <c r="H1712" s="88" t="s">
        <v>8278</v>
      </c>
      <c r="I1712">
        <v>1</v>
      </c>
      <c r="J1712" t="s">
        <v>13801</v>
      </c>
      <c r="K1712" t="s">
        <v>13802</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13800</v>
      </c>
      <c r="G1713" s="88">
        <v>1</v>
      </c>
      <c r="H1713" s="88" t="s">
        <v>8278</v>
      </c>
      <c r="I1713">
        <v>1</v>
      </c>
      <c r="J1713" t="s">
        <v>13801</v>
      </c>
      <c r="K1713" t="s">
        <v>13803</v>
      </c>
      <c r="L1713">
        <v>270107</v>
      </c>
      <c r="M1713" t="s">
        <v>13588</v>
      </c>
      <c r="N1713">
        <v>270107006</v>
      </c>
      <c r="O1713" t="s">
        <v>13613</v>
      </c>
      <c r="P1713">
        <v>4045</v>
      </c>
      <c r="Q1713">
        <v>0</v>
      </c>
      <c r="R1713">
        <v>3754.6</v>
      </c>
    </row>
    <row r="1714" spans="1:18" x14ac:dyDescent="0.25">
      <c r="A1714">
        <v>13</v>
      </c>
      <c r="B1714">
        <v>13117</v>
      </c>
      <c r="C1714" t="s">
        <v>10678</v>
      </c>
      <c r="D1714" t="s">
        <v>1871</v>
      </c>
      <c r="E1714">
        <v>2</v>
      </c>
      <c r="F1714" t="s">
        <v>13804</v>
      </c>
      <c r="G1714" s="88">
        <v>2</v>
      </c>
      <c r="H1714" s="88" t="s">
        <v>13770</v>
      </c>
      <c r="I1714">
        <v>1</v>
      </c>
      <c r="J1714" t="s">
        <v>13801</v>
      </c>
      <c r="K1714" t="s">
        <v>13805</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2</v>
      </c>
      <c r="F1715" t="s">
        <v>13804</v>
      </c>
      <c r="G1715" s="88">
        <v>2</v>
      </c>
      <c r="H1715" s="88" t="s">
        <v>13770</v>
      </c>
      <c r="I1715">
        <v>1</v>
      </c>
      <c r="J1715" t="s">
        <v>13801</v>
      </c>
      <c r="K1715" t="s">
        <v>13806</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3</v>
      </c>
      <c r="F1716" t="s">
        <v>13807</v>
      </c>
      <c r="G1716" s="88">
        <v>1</v>
      </c>
      <c r="H1716" s="88" t="s">
        <v>8278</v>
      </c>
      <c r="I1716">
        <v>1</v>
      </c>
      <c r="J1716" t="s">
        <v>13801</v>
      </c>
      <c r="K1716" t="s">
        <v>13808</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4</v>
      </c>
      <c r="F1717" t="s">
        <v>13810</v>
      </c>
      <c r="G1717" s="88">
        <v>1</v>
      </c>
      <c r="H1717" s="88" t="s">
        <v>8278</v>
      </c>
      <c r="I1717">
        <v>1</v>
      </c>
      <c r="J1717" t="s">
        <v>13801</v>
      </c>
      <c r="K1717" t="s">
        <v>13811</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4</v>
      </c>
      <c r="F1718" t="s">
        <v>13810</v>
      </c>
      <c r="G1718" s="88">
        <v>1</v>
      </c>
      <c r="H1718" s="88" t="s">
        <v>8278</v>
      </c>
      <c r="I1718">
        <v>1</v>
      </c>
      <c r="J1718" t="s">
        <v>13801</v>
      </c>
      <c r="K1718" t="s">
        <v>13812</v>
      </c>
      <c r="L1718">
        <v>270107</v>
      </c>
      <c r="M1718" t="s">
        <v>13588</v>
      </c>
      <c r="N1718">
        <v>270107006</v>
      </c>
      <c r="O1718" t="s">
        <v>13613</v>
      </c>
      <c r="P1718">
        <v>4045</v>
      </c>
      <c r="Q1718">
        <v>0</v>
      </c>
      <c r="R1718">
        <v>3754.6</v>
      </c>
    </row>
    <row r="1719" spans="1:18" x14ac:dyDescent="0.25">
      <c r="A1719">
        <v>13</v>
      </c>
      <c r="B1719">
        <v>13117</v>
      </c>
      <c r="C1719" t="s">
        <v>10678</v>
      </c>
      <c r="D1719" t="s">
        <v>1871</v>
      </c>
      <c r="E1719">
        <v>7</v>
      </c>
      <c r="F1719" t="s">
        <v>13813</v>
      </c>
      <c r="G1719" s="88">
        <v>2</v>
      </c>
      <c r="H1719" s="88" t="s">
        <v>13770</v>
      </c>
      <c r="I1719">
        <v>3</v>
      </c>
      <c r="J1719" t="s">
        <v>13814</v>
      </c>
      <c r="K1719" t="s">
        <v>13771</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7</v>
      </c>
      <c r="F1720" t="s">
        <v>13813</v>
      </c>
      <c r="G1720" s="88">
        <v>2</v>
      </c>
      <c r="H1720" s="88" t="s">
        <v>13770</v>
      </c>
      <c r="I1720">
        <v>3</v>
      </c>
      <c r="J1720" t="s">
        <v>13814</v>
      </c>
      <c r="K1720" t="s">
        <v>13815</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7</v>
      </c>
      <c r="F1721" t="s">
        <v>13813</v>
      </c>
      <c r="G1721" s="88">
        <v>2</v>
      </c>
      <c r="H1721" s="88" t="s">
        <v>13770</v>
      </c>
      <c r="I1721">
        <v>3</v>
      </c>
      <c r="J1721" t="s">
        <v>13814</v>
      </c>
      <c r="K1721" t="s">
        <v>13816</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13800</v>
      </c>
      <c r="G1722" s="88">
        <v>1</v>
      </c>
      <c r="H1722" s="88" t="s">
        <v>8278</v>
      </c>
      <c r="I1722">
        <v>1</v>
      </c>
      <c r="J1722" t="s">
        <v>13801</v>
      </c>
      <c r="K1722" t="s">
        <v>13802</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13800</v>
      </c>
      <c r="G1723" s="88">
        <v>1</v>
      </c>
      <c r="H1723" s="88" t="s">
        <v>8278</v>
      </c>
      <c r="I1723">
        <v>1</v>
      </c>
      <c r="J1723" t="s">
        <v>13801</v>
      </c>
      <c r="K1723" t="s">
        <v>13803</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2</v>
      </c>
      <c r="F1724" t="s">
        <v>13804</v>
      </c>
      <c r="G1724" s="88">
        <v>2</v>
      </c>
      <c r="H1724" s="88" t="s">
        <v>13770</v>
      </c>
      <c r="I1724">
        <v>1</v>
      </c>
      <c r="J1724" t="s">
        <v>13801</v>
      </c>
      <c r="K1724" t="s">
        <v>13771</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2</v>
      </c>
      <c r="F1725" t="s">
        <v>13804</v>
      </c>
      <c r="G1725" s="88">
        <v>2</v>
      </c>
      <c r="H1725" s="88" t="s">
        <v>13770</v>
      </c>
      <c r="I1725">
        <v>1</v>
      </c>
      <c r="J1725" t="s">
        <v>13801</v>
      </c>
      <c r="K1725" t="s">
        <v>13805</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2</v>
      </c>
      <c r="F1726" t="s">
        <v>13804</v>
      </c>
      <c r="G1726" s="88">
        <v>2</v>
      </c>
      <c r="H1726" s="88" t="s">
        <v>13770</v>
      </c>
      <c r="I1726">
        <v>1</v>
      </c>
      <c r="J1726" t="s">
        <v>13801</v>
      </c>
      <c r="K1726" t="s">
        <v>13806</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3</v>
      </c>
      <c r="F1727" t="s">
        <v>13807</v>
      </c>
      <c r="G1727" s="88">
        <v>1</v>
      </c>
      <c r="H1727" s="88" t="s">
        <v>8278</v>
      </c>
      <c r="I1727">
        <v>1</v>
      </c>
      <c r="J1727" t="s">
        <v>13801</v>
      </c>
      <c r="K1727" t="s">
        <v>13808</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4</v>
      </c>
      <c r="F1728" t="s">
        <v>13810</v>
      </c>
      <c r="G1728" s="88">
        <v>1</v>
      </c>
      <c r="H1728" s="88" t="s">
        <v>8278</v>
      </c>
      <c r="I1728">
        <v>1</v>
      </c>
      <c r="J1728" t="s">
        <v>13801</v>
      </c>
      <c r="K1728" t="s">
        <v>13811</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4</v>
      </c>
      <c r="F1729" t="s">
        <v>13810</v>
      </c>
      <c r="G1729" s="88">
        <v>1</v>
      </c>
      <c r="H1729" s="88" t="s">
        <v>8278</v>
      </c>
      <c r="I1729">
        <v>1</v>
      </c>
      <c r="J1729" t="s">
        <v>13801</v>
      </c>
      <c r="K1729" t="s">
        <v>13812</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7</v>
      </c>
      <c r="F1730" t="s">
        <v>13813</v>
      </c>
      <c r="G1730" s="88">
        <v>2</v>
      </c>
      <c r="H1730" s="88" t="s">
        <v>13770</v>
      </c>
      <c r="I1730">
        <v>3</v>
      </c>
      <c r="J1730" t="s">
        <v>13814</v>
      </c>
      <c r="K1730" t="s">
        <v>13771</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7</v>
      </c>
      <c r="F1731" t="s">
        <v>13813</v>
      </c>
      <c r="G1731" s="88">
        <v>2</v>
      </c>
      <c r="H1731" s="88" t="s">
        <v>13770</v>
      </c>
      <c r="I1731">
        <v>3</v>
      </c>
      <c r="J1731" t="s">
        <v>13814</v>
      </c>
      <c r="K1731" t="s">
        <v>13815</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7</v>
      </c>
      <c r="F1732" t="s">
        <v>13813</v>
      </c>
      <c r="G1732" s="88">
        <v>2</v>
      </c>
      <c r="H1732" s="88" t="s">
        <v>13770</v>
      </c>
      <c r="I1732">
        <v>3</v>
      </c>
      <c r="J1732" t="s">
        <v>13814</v>
      </c>
      <c r="K1732" t="s">
        <v>13816</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13800</v>
      </c>
      <c r="G1733" s="88">
        <v>1</v>
      </c>
      <c r="H1733" s="88" t="s">
        <v>8278</v>
      </c>
      <c r="I1733">
        <v>1</v>
      </c>
      <c r="J1733" t="s">
        <v>13801</v>
      </c>
      <c r="K1733" t="s">
        <v>13802</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13800</v>
      </c>
      <c r="G1734" s="88">
        <v>1</v>
      </c>
      <c r="H1734" s="88" t="s">
        <v>8278</v>
      </c>
      <c r="I1734">
        <v>1</v>
      </c>
      <c r="J1734" t="s">
        <v>13801</v>
      </c>
      <c r="K1734" t="s">
        <v>13803</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2</v>
      </c>
      <c r="F1735" t="s">
        <v>13804</v>
      </c>
      <c r="G1735" s="88">
        <v>2</v>
      </c>
      <c r="H1735" s="88" t="s">
        <v>13770</v>
      </c>
      <c r="I1735">
        <v>1</v>
      </c>
      <c r="J1735" t="s">
        <v>13801</v>
      </c>
      <c r="K1735" t="s">
        <v>13805</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2</v>
      </c>
      <c r="F1736" t="s">
        <v>13804</v>
      </c>
      <c r="G1736" s="88">
        <v>2</v>
      </c>
      <c r="H1736" s="88" t="s">
        <v>13770</v>
      </c>
      <c r="I1736">
        <v>1</v>
      </c>
      <c r="J1736" t="s">
        <v>13801</v>
      </c>
      <c r="K1736" t="s">
        <v>13806</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3</v>
      </c>
      <c r="F1737" t="s">
        <v>13807</v>
      </c>
      <c r="G1737" s="88">
        <v>1</v>
      </c>
      <c r="H1737" s="88" t="s">
        <v>8278</v>
      </c>
      <c r="I1737">
        <v>1</v>
      </c>
      <c r="J1737" t="s">
        <v>13801</v>
      </c>
      <c r="K1737" t="s">
        <v>13808</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4</v>
      </c>
      <c r="F1738" t="s">
        <v>13810</v>
      </c>
      <c r="G1738" s="88">
        <v>1</v>
      </c>
      <c r="H1738" s="88" t="s">
        <v>8278</v>
      </c>
      <c r="I1738">
        <v>1</v>
      </c>
      <c r="J1738" t="s">
        <v>13801</v>
      </c>
      <c r="K1738" t="s">
        <v>13811</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4</v>
      </c>
      <c r="F1739" t="s">
        <v>13810</v>
      </c>
      <c r="G1739" s="88">
        <v>1</v>
      </c>
      <c r="H1739" s="88" t="s">
        <v>8278</v>
      </c>
      <c r="I1739">
        <v>1</v>
      </c>
      <c r="J1739" t="s">
        <v>13801</v>
      </c>
      <c r="K1739" t="s">
        <v>13812</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7</v>
      </c>
      <c r="F1740" t="s">
        <v>13813</v>
      </c>
      <c r="G1740" s="88">
        <v>2</v>
      </c>
      <c r="H1740" s="88" t="s">
        <v>13770</v>
      </c>
      <c r="I1740">
        <v>3</v>
      </c>
      <c r="J1740" t="s">
        <v>13814</v>
      </c>
      <c r="K1740" t="s">
        <v>13771</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7</v>
      </c>
      <c r="F1741" t="s">
        <v>13813</v>
      </c>
      <c r="G1741" s="88">
        <v>2</v>
      </c>
      <c r="H1741" s="88" t="s">
        <v>13770</v>
      </c>
      <c r="I1741">
        <v>3</v>
      </c>
      <c r="J1741" t="s">
        <v>13814</v>
      </c>
      <c r="K1741" t="s">
        <v>13815</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7</v>
      </c>
      <c r="F1742" t="s">
        <v>13813</v>
      </c>
      <c r="G1742" s="88">
        <v>2</v>
      </c>
      <c r="H1742" s="88" t="s">
        <v>13770</v>
      </c>
      <c r="I1742">
        <v>3</v>
      </c>
      <c r="J1742" t="s">
        <v>13814</v>
      </c>
      <c r="K1742" t="s">
        <v>13816</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13800</v>
      </c>
      <c r="G1743" s="88">
        <v>1</v>
      </c>
      <c r="H1743" s="88" t="s">
        <v>8278</v>
      </c>
      <c r="I1743">
        <v>1</v>
      </c>
      <c r="J1743" t="s">
        <v>13801</v>
      </c>
      <c r="K1743" t="s">
        <v>13802</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13800</v>
      </c>
      <c r="G1744" s="88">
        <v>1</v>
      </c>
      <c r="H1744" s="88" t="s">
        <v>8278</v>
      </c>
      <c r="I1744">
        <v>1</v>
      </c>
      <c r="J1744" t="s">
        <v>13801</v>
      </c>
      <c r="K1744" t="s">
        <v>13803</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2</v>
      </c>
      <c r="F1745" t="s">
        <v>13804</v>
      </c>
      <c r="G1745" s="88">
        <v>2</v>
      </c>
      <c r="H1745" s="88" t="s">
        <v>13770</v>
      </c>
      <c r="I1745">
        <v>1</v>
      </c>
      <c r="J1745" t="s">
        <v>13801</v>
      </c>
      <c r="K1745" t="s">
        <v>13805</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2</v>
      </c>
      <c r="F1746" t="s">
        <v>13804</v>
      </c>
      <c r="G1746" s="88">
        <v>2</v>
      </c>
      <c r="H1746" s="88" t="s">
        <v>13770</v>
      </c>
      <c r="I1746">
        <v>1</v>
      </c>
      <c r="J1746" t="s">
        <v>13801</v>
      </c>
      <c r="K1746" t="s">
        <v>13806</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3</v>
      </c>
      <c r="F1747" t="s">
        <v>13807</v>
      </c>
      <c r="G1747" s="88">
        <v>1</v>
      </c>
      <c r="H1747" s="88" t="s">
        <v>8278</v>
      </c>
      <c r="I1747">
        <v>1</v>
      </c>
      <c r="J1747" t="s">
        <v>13801</v>
      </c>
      <c r="K1747" t="s">
        <v>13808</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4</v>
      </c>
      <c r="F1748" t="s">
        <v>13810</v>
      </c>
      <c r="G1748" s="88">
        <v>1</v>
      </c>
      <c r="H1748" s="88" t="s">
        <v>8278</v>
      </c>
      <c r="I1748">
        <v>1</v>
      </c>
      <c r="J1748" t="s">
        <v>13801</v>
      </c>
      <c r="K1748" t="s">
        <v>13811</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4</v>
      </c>
      <c r="F1749" t="s">
        <v>13810</v>
      </c>
      <c r="G1749" s="88">
        <v>1</v>
      </c>
      <c r="H1749" s="88" t="s">
        <v>8278</v>
      </c>
      <c r="I1749">
        <v>1</v>
      </c>
      <c r="J1749" t="s">
        <v>13801</v>
      </c>
      <c r="K1749" t="s">
        <v>13812</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7</v>
      </c>
      <c r="F1750" t="s">
        <v>13813</v>
      </c>
      <c r="G1750" s="88">
        <v>2</v>
      </c>
      <c r="H1750" s="88" t="s">
        <v>13770</v>
      </c>
      <c r="I1750">
        <v>3</v>
      </c>
      <c r="J1750" t="s">
        <v>13814</v>
      </c>
      <c r="K1750" t="s">
        <v>13771</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7</v>
      </c>
      <c r="F1751" t="s">
        <v>13813</v>
      </c>
      <c r="G1751" s="88">
        <v>2</v>
      </c>
      <c r="H1751" s="88" t="s">
        <v>13770</v>
      </c>
      <c r="I1751">
        <v>3</v>
      </c>
      <c r="J1751" t="s">
        <v>13814</v>
      </c>
      <c r="K1751" t="s">
        <v>13815</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7</v>
      </c>
      <c r="F1752" t="s">
        <v>13813</v>
      </c>
      <c r="G1752" s="88">
        <v>2</v>
      </c>
      <c r="H1752" s="88" t="s">
        <v>13770</v>
      </c>
      <c r="I1752">
        <v>3</v>
      </c>
      <c r="J1752" t="s">
        <v>13814</v>
      </c>
      <c r="K1752" t="s">
        <v>13816</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13800</v>
      </c>
      <c r="G1753" s="88">
        <v>1</v>
      </c>
      <c r="H1753" s="88" t="s">
        <v>8278</v>
      </c>
      <c r="I1753">
        <v>1</v>
      </c>
      <c r="J1753" t="s">
        <v>13801</v>
      </c>
      <c r="K1753" t="s">
        <v>13802</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13800</v>
      </c>
      <c r="G1754" s="88">
        <v>1</v>
      </c>
      <c r="H1754" s="88" t="s">
        <v>8278</v>
      </c>
      <c r="I1754">
        <v>1</v>
      </c>
      <c r="J1754" t="s">
        <v>13801</v>
      </c>
      <c r="K1754" t="s">
        <v>13803</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2</v>
      </c>
      <c r="F1755" t="s">
        <v>13804</v>
      </c>
      <c r="G1755" s="88">
        <v>2</v>
      </c>
      <c r="H1755" s="88" t="s">
        <v>13770</v>
      </c>
      <c r="I1755">
        <v>1</v>
      </c>
      <c r="J1755" t="s">
        <v>13801</v>
      </c>
      <c r="K1755" t="s">
        <v>13805</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2</v>
      </c>
      <c r="F1756" t="s">
        <v>13804</v>
      </c>
      <c r="G1756" s="88">
        <v>2</v>
      </c>
      <c r="H1756" s="88" t="s">
        <v>13770</v>
      </c>
      <c r="I1756">
        <v>1</v>
      </c>
      <c r="J1756" t="s">
        <v>13801</v>
      </c>
      <c r="K1756" t="s">
        <v>13806</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3</v>
      </c>
      <c r="F1757" t="s">
        <v>13807</v>
      </c>
      <c r="G1757" s="88">
        <v>1</v>
      </c>
      <c r="H1757" s="88" t="s">
        <v>8278</v>
      </c>
      <c r="I1757">
        <v>1</v>
      </c>
      <c r="J1757" t="s">
        <v>13801</v>
      </c>
      <c r="K1757" t="s">
        <v>13808</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3</v>
      </c>
      <c r="F1758" t="s">
        <v>13807</v>
      </c>
      <c r="G1758" s="88">
        <v>1</v>
      </c>
      <c r="H1758" s="88" t="s">
        <v>8278</v>
      </c>
      <c r="I1758">
        <v>1</v>
      </c>
      <c r="J1758" t="s">
        <v>13801</v>
      </c>
      <c r="K1758" t="s">
        <v>13809</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4</v>
      </c>
      <c r="F1759" t="s">
        <v>13810</v>
      </c>
      <c r="G1759" s="88">
        <v>1</v>
      </c>
      <c r="H1759" s="88" t="s">
        <v>8278</v>
      </c>
      <c r="I1759">
        <v>1</v>
      </c>
      <c r="J1759" t="s">
        <v>13801</v>
      </c>
      <c r="K1759" t="s">
        <v>13811</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4</v>
      </c>
      <c r="F1760" t="s">
        <v>13810</v>
      </c>
      <c r="G1760" s="88">
        <v>1</v>
      </c>
      <c r="H1760" s="88" t="s">
        <v>8278</v>
      </c>
      <c r="I1760">
        <v>1</v>
      </c>
      <c r="J1760" t="s">
        <v>13801</v>
      </c>
      <c r="K1760" t="s">
        <v>13812</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7</v>
      </c>
      <c r="F1761" t="s">
        <v>13813</v>
      </c>
      <c r="G1761" s="88">
        <v>2</v>
      </c>
      <c r="H1761" s="88" t="s">
        <v>13770</v>
      </c>
      <c r="I1761">
        <v>3</v>
      </c>
      <c r="J1761" t="s">
        <v>13814</v>
      </c>
      <c r="K1761" t="s">
        <v>13771</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7</v>
      </c>
      <c r="F1762" t="s">
        <v>13813</v>
      </c>
      <c r="G1762" s="88">
        <v>2</v>
      </c>
      <c r="H1762" s="88" t="s">
        <v>13770</v>
      </c>
      <c r="I1762">
        <v>3</v>
      </c>
      <c r="J1762" t="s">
        <v>13814</v>
      </c>
      <c r="K1762" t="s">
        <v>13815</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7</v>
      </c>
      <c r="F1763" t="s">
        <v>13813</v>
      </c>
      <c r="G1763" s="88">
        <v>2</v>
      </c>
      <c r="H1763" s="88" t="s">
        <v>13770</v>
      </c>
      <c r="I1763">
        <v>3</v>
      </c>
      <c r="J1763" t="s">
        <v>13814</v>
      </c>
      <c r="K1763" t="s">
        <v>13816</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13800</v>
      </c>
      <c r="G1764" s="88">
        <v>1</v>
      </c>
      <c r="H1764" s="88" t="s">
        <v>8278</v>
      </c>
      <c r="I1764">
        <v>1</v>
      </c>
      <c r="J1764" t="s">
        <v>13801</v>
      </c>
      <c r="K1764" t="s">
        <v>13802</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13800</v>
      </c>
      <c r="G1765" s="88">
        <v>1</v>
      </c>
      <c r="H1765" s="88" t="s">
        <v>8278</v>
      </c>
      <c r="I1765">
        <v>1</v>
      </c>
      <c r="J1765" t="s">
        <v>13801</v>
      </c>
      <c r="K1765" t="s">
        <v>13803</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2</v>
      </c>
      <c r="F1766" t="s">
        <v>13804</v>
      </c>
      <c r="G1766" s="88">
        <v>2</v>
      </c>
      <c r="H1766" s="88" t="s">
        <v>13770</v>
      </c>
      <c r="I1766">
        <v>1</v>
      </c>
      <c r="J1766" t="s">
        <v>13801</v>
      </c>
      <c r="K1766" t="s">
        <v>13805</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2</v>
      </c>
      <c r="F1767" t="s">
        <v>13804</v>
      </c>
      <c r="G1767" s="88">
        <v>2</v>
      </c>
      <c r="H1767" s="88" t="s">
        <v>13770</v>
      </c>
      <c r="I1767">
        <v>1</v>
      </c>
      <c r="J1767" t="s">
        <v>13801</v>
      </c>
      <c r="K1767" t="s">
        <v>13806</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3</v>
      </c>
      <c r="F1768" t="s">
        <v>13807</v>
      </c>
      <c r="G1768" s="88">
        <v>1</v>
      </c>
      <c r="H1768" s="88" t="s">
        <v>8278</v>
      </c>
      <c r="I1768">
        <v>1</v>
      </c>
      <c r="J1768" t="s">
        <v>13801</v>
      </c>
      <c r="K1768" t="s">
        <v>13808</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4</v>
      </c>
      <c r="F1769" t="s">
        <v>13810</v>
      </c>
      <c r="G1769" s="88">
        <v>1</v>
      </c>
      <c r="H1769" s="88" t="s">
        <v>8278</v>
      </c>
      <c r="I1769">
        <v>1</v>
      </c>
      <c r="J1769" t="s">
        <v>13801</v>
      </c>
      <c r="K1769" t="s">
        <v>13811</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4</v>
      </c>
      <c r="F1770" t="s">
        <v>13810</v>
      </c>
      <c r="G1770" s="88">
        <v>1</v>
      </c>
      <c r="H1770" s="88" t="s">
        <v>8278</v>
      </c>
      <c r="I1770">
        <v>1</v>
      </c>
      <c r="J1770" t="s">
        <v>13801</v>
      </c>
      <c r="K1770" t="s">
        <v>13812</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7</v>
      </c>
      <c r="F1771" t="s">
        <v>13813</v>
      </c>
      <c r="G1771" s="88">
        <v>2</v>
      </c>
      <c r="H1771" s="88" t="s">
        <v>13770</v>
      </c>
      <c r="I1771">
        <v>3</v>
      </c>
      <c r="J1771" t="s">
        <v>13814</v>
      </c>
      <c r="K1771" t="s">
        <v>13771</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7</v>
      </c>
      <c r="F1772" t="s">
        <v>13813</v>
      </c>
      <c r="G1772" s="88">
        <v>2</v>
      </c>
      <c r="H1772" s="88" t="s">
        <v>13770</v>
      </c>
      <c r="I1772">
        <v>3</v>
      </c>
      <c r="J1772" t="s">
        <v>13814</v>
      </c>
      <c r="K1772" t="s">
        <v>13815</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7</v>
      </c>
      <c r="F1773" t="s">
        <v>13813</v>
      </c>
      <c r="G1773" s="88">
        <v>2</v>
      </c>
      <c r="H1773" s="88" t="s">
        <v>13770</v>
      </c>
      <c r="I1773">
        <v>3</v>
      </c>
      <c r="J1773" t="s">
        <v>13814</v>
      </c>
      <c r="K1773" t="s">
        <v>13816</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13800</v>
      </c>
      <c r="G1774" s="88">
        <v>1</v>
      </c>
      <c r="H1774" s="88" t="s">
        <v>8278</v>
      </c>
      <c r="I1774">
        <v>1</v>
      </c>
      <c r="J1774" t="s">
        <v>13801</v>
      </c>
      <c r="K1774" t="s">
        <v>13802</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2</v>
      </c>
      <c r="F1775" t="s">
        <v>13804</v>
      </c>
      <c r="G1775" s="88">
        <v>2</v>
      </c>
      <c r="H1775" s="88" t="s">
        <v>13770</v>
      </c>
      <c r="I1775">
        <v>1</v>
      </c>
      <c r="J1775" t="s">
        <v>13801</v>
      </c>
      <c r="K1775" t="s">
        <v>13805</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2</v>
      </c>
      <c r="F1776" t="s">
        <v>13804</v>
      </c>
      <c r="G1776" s="88">
        <v>2</v>
      </c>
      <c r="H1776" s="88" t="s">
        <v>13770</v>
      </c>
      <c r="I1776">
        <v>1</v>
      </c>
      <c r="J1776" t="s">
        <v>13801</v>
      </c>
      <c r="K1776" t="s">
        <v>13806</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3</v>
      </c>
      <c r="F1777" t="s">
        <v>13807</v>
      </c>
      <c r="G1777" s="88">
        <v>1</v>
      </c>
      <c r="H1777" s="88" t="s">
        <v>8278</v>
      </c>
      <c r="I1777">
        <v>1</v>
      </c>
      <c r="J1777" t="s">
        <v>13801</v>
      </c>
      <c r="K1777" t="s">
        <v>13808</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4</v>
      </c>
      <c r="F1778" t="s">
        <v>13810</v>
      </c>
      <c r="G1778" s="88">
        <v>1</v>
      </c>
      <c r="H1778" s="88" t="s">
        <v>8278</v>
      </c>
      <c r="I1778">
        <v>1</v>
      </c>
      <c r="J1778" t="s">
        <v>13801</v>
      </c>
      <c r="K1778" t="s">
        <v>13811</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7</v>
      </c>
      <c r="F1779" t="s">
        <v>13813</v>
      </c>
      <c r="G1779" s="88">
        <v>2</v>
      </c>
      <c r="H1779" s="88" t="s">
        <v>13770</v>
      </c>
      <c r="I1779">
        <v>3</v>
      </c>
      <c r="J1779" t="s">
        <v>13814</v>
      </c>
      <c r="K1779" t="s">
        <v>13771</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7</v>
      </c>
      <c r="F1780" t="s">
        <v>13813</v>
      </c>
      <c r="G1780" s="88">
        <v>2</v>
      </c>
      <c r="H1780" s="88" t="s">
        <v>13770</v>
      </c>
      <c r="I1780">
        <v>3</v>
      </c>
      <c r="J1780" t="s">
        <v>13814</v>
      </c>
      <c r="K1780" t="s">
        <v>13815</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7</v>
      </c>
      <c r="F1781" t="s">
        <v>13813</v>
      </c>
      <c r="G1781" s="88">
        <v>2</v>
      </c>
      <c r="H1781" s="88" t="s">
        <v>13770</v>
      </c>
      <c r="I1781">
        <v>3</v>
      </c>
      <c r="J1781" t="s">
        <v>13814</v>
      </c>
      <c r="K1781" t="s">
        <v>13816</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13800</v>
      </c>
      <c r="G1782" s="88">
        <v>1</v>
      </c>
      <c r="H1782" s="88" t="s">
        <v>8278</v>
      </c>
      <c r="I1782">
        <v>1</v>
      </c>
      <c r="J1782" t="s">
        <v>13801</v>
      </c>
      <c r="K1782" t="s">
        <v>13802</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13800</v>
      </c>
      <c r="G1783" s="88">
        <v>1</v>
      </c>
      <c r="H1783" s="88" t="s">
        <v>8278</v>
      </c>
      <c r="I1783">
        <v>1</v>
      </c>
      <c r="J1783" t="s">
        <v>13801</v>
      </c>
      <c r="K1783" t="s">
        <v>13803</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13800</v>
      </c>
      <c r="G1784" s="88">
        <v>1</v>
      </c>
      <c r="H1784" s="88" t="s">
        <v>8278</v>
      </c>
      <c r="I1784">
        <v>1</v>
      </c>
      <c r="J1784" t="s">
        <v>13801</v>
      </c>
      <c r="K1784" t="s">
        <v>13771</v>
      </c>
      <c r="L1784">
        <v>270107</v>
      </c>
      <c r="M1784" t="s">
        <v>13588</v>
      </c>
      <c r="N1784">
        <v>270107006</v>
      </c>
      <c r="O1784" t="s">
        <v>13613</v>
      </c>
      <c r="P1784">
        <v>1063</v>
      </c>
      <c r="Q1784">
        <v>0</v>
      </c>
      <c r="R1784">
        <v>0</v>
      </c>
    </row>
    <row r="1785" spans="1:18" x14ac:dyDescent="0.25">
      <c r="A1785">
        <v>13</v>
      </c>
      <c r="B1785">
        <v>13124</v>
      </c>
      <c r="C1785" t="s">
        <v>10678</v>
      </c>
      <c r="D1785" t="s">
        <v>1892</v>
      </c>
      <c r="E1785">
        <v>2</v>
      </c>
      <c r="F1785" t="s">
        <v>13804</v>
      </c>
      <c r="G1785" s="88">
        <v>2</v>
      </c>
      <c r="H1785" s="88" t="s">
        <v>13770</v>
      </c>
      <c r="I1785">
        <v>1</v>
      </c>
      <c r="J1785" t="s">
        <v>13801</v>
      </c>
      <c r="K1785" t="s">
        <v>13805</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2</v>
      </c>
      <c r="F1786" t="s">
        <v>13804</v>
      </c>
      <c r="G1786" s="88">
        <v>2</v>
      </c>
      <c r="H1786" s="88" t="s">
        <v>13770</v>
      </c>
      <c r="I1786">
        <v>1</v>
      </c>
      <c r="J1786" t="s">
        <v>13801</v>
      </c>
      <c r="K1786" t="s">
        <v>13806</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3</v>
      </c>
      <c r="F1787" t="s">
        <v>13807</v>
      </c>
      <c r="G1787" s="88">
        <v>1</v>
      </c>
      <c r="H1787" s="88" t="s">
        <v>8278</v>
      </c>
      <c r="I1787">
        <v>1</v>
      </c>
      <c r="J1787" t="s">
        <v>13801</v>
      </c>
      <c r="K1787" t="s">
        <v>13808</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3</v>
      </c>
      <c r="F1788" t="s">
        <v>13807</v>
      </c>
      <c r="G1788" s="88">
        <v>1</v>
      </c>
      <c r="H1788" s="88" t="s">
        <v>8278</v>
      </c>
      <c r="I1788">
        <v>1</v>
      </c>
      <c r="J1788" t="s">
        <v>13801</v>
      </c>
      <c r="K1788" t="s">
        <v>13771</v>
      </c>
      <c r="L1788">
        <v>270107</v>
      </c>
      <c r="M1788" t="s">
        <v>13588</v>
      </c>
      <c r="N1788">
        <v>270107006</v>
      </c>
      <c r="O1788" t="s">
        <v>13613</v>
      </c>
      <c r="P1788">
        <v>1063</v>
      </c>
      <c r="Q1788">
        <v>0</v>
      </c>
      <c r="R1788">
        <v>0</v>
      </c>
    </row>
    <row r="1789" spans="1:18" x14ac:dyDescent="0.25">
      <c r="A1789">
        <v>13</v>
      </c>
      <c r="B1789">
        <v>13124</v>
      </c>
      <c r="C1789" t="s">
        <v>10678</v>
      </c>
      <c r="D1789" t="s">
        <v>1892</v>
      </c>
      <c r="E1789">
        <v>4</v>
      </c>
      <c r="F1789" t="s">
        <v>13810</v>
      </c>
      <c r="G1789" s="88">
        <v>1</v>
      </c>
      <c r="H1789" s="88" t="s">
        <v>8278</v>
      </c>
      <c r="I1789">
        <v>1</v>
      </c>
      <c r="J1789" t="s">
        <v>13801</v>
      </c>
      <c r="K1789" t="s">
        <v>13811</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4</v>
      </c>
      <c r="F1790" t="s">
        <v>13810</v>
      </c>
      <c r="G1790" s="88">
        <v>1</v>
      </c>
      <c r="H1790" s="88" t="s">
        <v>8278</v>
      </c>
      <c r="I1790">
        <v>1</v>
      </c>
      <c r="J1790" t="s">
        <v>13801</v>
      </c>
      <c r="K1790" t="s">
        <v>13812</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4</v>
      </c>
      <c r="F1791" t="s">
        <v>13810</v>
      </c>
      <c r="G1791" s="88">
        <v>1</v>
      </c>
      <c r="H1791" s="88" t="s">
        <v>8278</v>
      </c>
      <c r="I1791">
        <v>1</v>
      </c>
      <c r="J1791" t="s">
        <v>13801</v>
      </c>
      <c r="K1791" t="s">
        <v>13771</v>
      </c>
      <c r="L1791">
        <v>270107</v>
      </c>
      <c r="M1791" t="s">
        <v>13588</v>
      </c>
      <c r="N1791">
        <v>270107006</v>
      </c>
      <c r="O1791" t="s">
        <v>13613</v>
      </c>
      <c r="P1791">
        <v>1063</v>
      </c>
      <c r="Q1791">
        <v>0</v>
      </c>
      <c r="R1791">
        <v>0</v>
      </c>
    </row>
    <row r="1792" spans="1:18" x14ac:dyDescent="0.25">
      <c r="A1792">
        <v>13</v>
      </c>
      <c r="B1792">
        <v>13124</v>
      </c>
      <c r="C1792" t="s">
        <v>10678</v>
      </c>
      <c r="D1792" t="s">
        <v>1892</v>
      </c>
      <c r="E1792">
        <v>7</v>
      </c>
      <c r="F1792" t="s">
        <v>13813</v>
      </c>
      <c r="G1792" s="88">
        <v>2</v>
      </c>
      <c r="H1792" s="88" t="s">
        <v>13770</v>
      </c>
      <c r="I1792">
        <v>3</v>
      </c>
      <c r="J1792" t="s">
        <v>13814</v>
      </c>
      <c r="K1792" t="s">
        <v>13771</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7</v>
      </c>
      <c r="F1793" t="s">
        <v>13813</v>
      </c>
      <c r="G1793" s="88">
        <v>2</v>
      </c>
      <c r="H1793" s="88" t="s">
        <v>13770</v>
      </c>
      <c r="I1793">
        <v>3</v>
      </c>
      <c r="J1793" t="s">
        <v>13814</v>
      </c>
      <c r="K1793" t="s">
        <v>13815</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7</v>
      </c>
      <c r="F1794" t="s">
        <v>13813</v>
      </c>
      <c r="G1794" s="88">
        <v>2</v>
      </c>
      <c r="H1794" s="88" t="s">
        <v>13770</v>
      </c>
      <c r="I1794">
        <v>3</v>
      </c>
      <c r="J1794" t="s">
        <v>13814</v>
      </c>
      <c r="K1794" t="s">
        <v>13816</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13800</v>
      </c>
      <c r="G1795" s="88">
        <v>1</v>
      </c>
      <c r="H1795" s="88" t="s">
        <v>8278</v>
      </c>
      <c r="I1795">
        <v>1</v>
      </c>
      <c r="J1795" t="s">
        <v>13801</v>
      </c>
      <c r="K1795" t="s">
        <v>13802</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13800</v>
      </c>
      <c r="G1796" s="88">
        <v>1</v>
      </c>
      <c r="H1796" s="88" t="s">
        <v>8278</v>
      </c>
      <c r="I1796">
        <v>1</v>
      </c>
      <c r="J1796" t="s">
        <v>13801</v>
      </c>
      <c r="K1796" t="s">
        <v>13803</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2</v>
      </c>
      <c r="F1797" t="s">
        <v>13804</v>
      </c>
      <c r="G1797" s="88">
        <v>2</v>
      </c>
      <c r="H1797" s="88" t="s">
        <v>13770</v>
      </c>
      <c r="I1797">
        <v>1</v>
      </c>
      <c r="J1797" t="s">
        <v>13801</v>
      </c>
      <c r="K1797" t="s">
        <v>13805</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2</v>
      </c>
      <c r="F1798" t="s">
        <v>13804</v>
      </c>
      <c r="G1798" s="88">
        <v>2</v>
      </c>
      <c r="H1798" s="88" t="s">
        <v>13770</v>
      </c>
      <c r="I1798">
        <v>1</v>
      </c>
      <c r="J1798" t="s">
        <v>13801</v>
      </c>
      <c r="K1798" t="s">
        <v>13806</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3</v>
      </c>
      <c r="F1799" t="s">
        <v>13807</v>
      </c>
      <c r="G1799" s="88">
        <v>1</v>
      </c>
      <c r="H1799" s="88" t="s">
        <v>8278</v>
      </c>
      <c r="I1799">
        <v>1</v>
      </c>
      <c r="J1799" t="s">
        <v>13801</v>
      </c>
      <c r="K1799" t="s">
        <v>13808</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4</v>
      </c>
      <c r="F1800" t="s">
        <v>13810</v>
      </c>
      <c r="G1800" s="88">
        <v>1</v>
      </c>
      <c r="H1800" s="88" t="s">
        <v>8278</v>
      </c>
      <c r="I1800">
        <v>1</v>
      </c>
      <c r="J1800" t="s">
        <v>13801</v>
      </c>
      <c r="K1800" t="s">
        <v>13811</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4</v>
      </c>
      <c r="F1801" t="s">
        <v>13810</v>
      </c>
      <c r="G1801" s="88">
        <v>1</v>
      </c>
      <c r="H1801" s="88" t="s">
        <v>8278</v>
      </c>
      <c r="I1801">
        <v>1</v>
      </c>
      <c r="J1801" t="s">
        <v>13801</v>
      </c>
      <c r="K1801" t="s">
        <v>13812</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7</v>
      </c>
      <c r="F1802" t="s">
        <v>13813</v>
      </c>
      <c r="G1802" s="88">
        <v>2</v>
      </c>
      <c r="H1802" s="88" t="s">
        <v>13770</v>
      </c>
      <c r="I1802">
        <v>3</v>
      </c>
      <c r="J1802" t="s">
        <v>13814</v>
      </c>
      <c r="K1802" t="s">
        <v>13771</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7</v>
      </c>
      <c r="F1803" t="s">
        <v>13813</v>
      </c>
      <c r="G1803" s="88">
        <v>2</v>
      </c>
      <c r="H1803" s="88" t="s">
        <v>13770</v>
      </c>
      <c r="I1803">
        <v>3</v>
      </c>
      <c r="J1803" t="s">
        <v>13814</v>
      </c>
      <c r="K1803" t="s">
        <v>13815</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7</v>
      </c>
      <c r="F1804" t="s">
        <v>13813</v>
      </c>
      <c r="G1804" s="88">
        <v>2</v>
      </c>
      <c r="H1804" s="88" t="s">
        <v>13770</v>
      </c>
      <c r="I1804">
        <v>3</v>
      </c>
      <c r="J1804" t="s">
        <v>13814</v>
      </c>
      <c r="K1804" t="s">
        <v>13816</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13800</v>
      </c>
      <c r="G1805" s="88">
        <v>1</v>
      </c>
      <c r="H1805" s="88" t="s">
        <v>8278</v>
      </c>
      <c r="I1805">
        <v>1</v>
      </c>
      <c r="J1805" t="s">
        <v>13801</v>
      </c>
      <c r="K1805" t="s">
        <v>13802</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2</v>
      </c>
      <c r="F1806" t="s">
        <v>13804</v>
      </c>
      <c r="G1806" s="88">
        <v>2</v>
      </c>
      <c r="H1806" s="88" t="s">
        <v>13770</v>
      </c>
      <c r="I1806">
        <v>1</v>
      </c>
      <c r="J1806" t="s">
        <v>13801</v>
      </c>
      <c r="K1806" t="s">
        <v>13805</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2</v>
      </c>
      <c r="F1807" t="s">
        <v>13804</v>
      </c>
      <c r="G1807" s="88">
        <v>2</v>
      </c>
      <c r="H1807" s="88" t="s">
        <v>13770</v>
      </c>
      <c r="I1807">
        <v>1</v>
      </c>
      <c r="J1807" t="s">
        <v>13801</v>
      </c>
      <c r="K1807" t="s">
        <v>13806</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3</v>
      </c>
      <c r="F1808" t="s">
        <v>13807</v>
      </c>
      <c r="G1808" s="88">
        <v>1</v>
      </c>
      <c r="H1808" s="88" t="s">
        <v>8278</v>
      </c>
      <c r="I1808">
        <v>1</v>
      </c>
      <c r="J1808" t="s">
        <v>13801</v>
      </c>
      <c r="K1808" t="s">
        <v>13808</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4</v>
      </c>
      <c r="F1809" t="s">
        <v>13810</v>
      </c>
      <c r="G1809" s="88">
        <v>1</v>
      </c>
      <c r="H1809" s="88" t="s">
        <v>8278</v>
      </c>
      <c r="I1809">
        <v>1</v>
      </c>
      <c r="J1809" t="s">
        <v>13801</v>
      </c>
      <c r="K1809" t="s">
        <v>13811</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7</v>
      </c>
      <c r="F1810" t="s">
        <v>13813</v>
      </c>
      <c r="G1810" s="88">
        <v>2</v>
      </c>
      <c r="H1810" s="88" t="s">
        <v>13770</v>
      </c>
      <c r="I1810">
        <v>3</v>
      </c>
      <c r="J1810" t="s">
        <v>13814</v>
      </c>
      <c r="K1810" t="s">
        <v>13771</v>
      </c>
      <c r="L1810">
        <v>270107</v>
      </c>
      <c r="M1810" t="s">
        <v>13588</v>
      </c>
      <c r="N1810">
        <v>270107005</v>
      </c>
      <c r="O1810" t="s">
        <v>13608</v>
      </c>
      <c r="P1810">
        <v>0</v>
      </c>
      <c r="Q1810">
        <v>10520.7340062761</v>
      </c>
      <c r="R1810">
        <v>0</v>
      </c>
    </row>
    <row r="1811" spans="1:18" x14ac:dyDescent="0.25">
      <c r="A1811">
        <v>13</v>
      </c>
      <c r="B1811">
        <v>13126</v>
      </c>
      <c r="C1811" t="s">
        <v>10678</v>
      </c>
      <c r="D1811" t="s">
        <v>1898</v>
      </c>
      <c r="E1811">
        <v>7</v>
      </c>
      <c r="F1811" t="s">
        <v>13813</v>
      </c>
      <c r="G1811" s="88">
        <v>2</v>
      </c>
      <c r="H1811" s="88" t="s">
        <v>13770</v>
      </c>
      <c r="I1811">
        <v>3</v>
      </c>
      <c r="J1811" t="s">
        <v>13814</v>
      </c>
      <c r="K1811" t="s">
        <v>13815</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13800</v>
      </c>
      <c r="G1812" s="88">
        <v>1</v>
      </c>
      <c r="H1812" s="88" t="s">
        <v>8278</v>
      </c>
      <c r="I1812">
        <v>1</v>
      </c>
      <c r="J1812" t="s">
        <v>13801</v>
      </c>
      <c r="K1812" t="s">
        <v>13802</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13800</v>
      </c>
      <c r="G1813" s="88">
        <v>1</v>
      </c>
      <c r="H1813" s="88" t="s">
        <v>8278</v>
      </c>
      <c r="I1813">
        <v>1</v>
      </c>
      <c r="J1813" t="s">
        <v>13801</v>
      </c>
      <c r="K1813" t="s">
        <v>13803</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2</v>
      </c>
      <c r="F1814" t="s">
        <v>13804</v>
      </c>
      <c r="G1814" s="88">
        <v>2</v>
      </c>
      <c r="H1814" s="88" t="s">
        <v>13770</v>
      </c>
      <c r="I1814">
        <v>1</v>
      </c>
      <c r="J1814" t="s">
        <v>13801</v>
      </c>
      <c r="K1814" t="s">
        <v>13805</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2</v>
      </c>
      <c r="F1815" t="s">
        <v>13804</v>
      </c>
      <c r="G1815" s="88">
        <v>2</v>
      </c>
      <c r="H1815" s="88" t="s">
        <v>13770</v>
      </c>
      <c r="I1815">
        <v>1</v>
      </c>
      <c r="J1815" t="s">
        <v>13801</v>
      </c>
      <c r="K1815" t="s">
        <v>13806</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3</v>
      </c>
      <c r="F1816" t="s">
        <v>13807</v>
      </c>
      <c r="G1816" s="88">
        <v>1</v>
      </c>
      <c r="H1816" s="88" t="s">
        <v>8278</v>
      </c>
      <c r="I1816">
        <v>1</v>
      </c>
      <c r="J1816" t="s">
        <v>13801</v>
      </c>
      <c r="K1816" t="s">
        <v>13808</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3</v>
      </c>
      <c r="F1817" t="s">
        <v>13807</v>
      </c>
      <c r="G1817" s="88">
        <v>1</v>
      </c>
      <c r="H1817" s="88" t="s">
        <v>8278</v>
      </c>
      <c r="I1817">
        <v>1</v>
      </c>
      <c r="J1817" t="s">
        <v>13801</v>
      </c>
      <c r="K1817" t="s">
        <v>13809</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4</v>
      </c>
      <c r="F1818" t="s">
        <v>13810</v>
      </c>
      <c r="G1818" s="88">
        <v>1</v>
      </c>
      <c r="H1818" s="88" t="s">
        <v>8278</v>
      </c>
      <c r="I1818">
        <v>1</v>
      </c>
      <c r="J1818" t="s">
        <v>13801</v>
      </c>
      <c r="K1818" t="s">
        <v>13811</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4</v>
      </c>
      <c r="F1819" t="s">
        <v>13810</v>
      </c>
      <c r="G1819" s="88">
        <v>1</v>
      </c>
      <c r="H1819" s="88" t="s">
        <v>8278</v>
      </c>
      <c r="I1819">
        <v>1</v>
      </c>
      <c r="J1819" t="s">
        <v>13801</v>
      </c>
      <c r="K1819" t="s">
        <v>13812</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7</v>
      </c>
      <c r="F1820" t="s">
        <v>13813</v>
      </c>
      <c r="G1820" s="88">
        <v>2</v>
      </c>
      <c r="H1820" s="88" t="s">
        <v>13770</v>
      </c>
      <c r="I1820">
        <v>3</v>
      </c>
      <c r="J1820" t="s">
        <v>13814</v>
      </c>
      <c r="K1820" t="s">
        <v>13771</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7</v>
      </c>
      <c r="F1821" t="s">
        <v>13813</v>
      </c>
      <c r="G1821" s="88">
        <v>2</v>
      </c>
      <c r="H1821" s="88" t="s">
        <v>13770</v>
      </c>
      <c r="I1821">
        <v>3</v>
      </c>
      <c r="J1821" t="s">
        <v>13814</v>
      </c>
      <c r="K1821" t="s">
        <v>13815</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7</v>
      </c>
      <c r="F1822" t="s">
        <v>13813</v>
      </c>
      <c r="G1822" s="88">
        <v>2</v>
      </c>
      <c r="H1822" s="88" t="s">
        <v>13770</v>
      </c>
      <c r="I1822">
        <v>3</v>
      </c>
      <c r="J1822" t="s">
        <v>13814</v>
      </c>
      <c r="K1822" t="s">
        <v>13816</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13800</v>
      </c>
      <c r="G1823" s="88">
        <v>1</v>
      </c>
      <c r="H1823" s="88" t="s">
        <v>8278</v>
      </c>
      <c r="I1823">
        <v>1</v>
      </c>
      <c r="J1823" t="s">
        <v>13801</v>
      </c>
      <c r="K1823" t="s">
        <v>13802</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13800</v>
      </c>
      <c r="G1824" s="88">
        <v>1</v>
      </c>
      <c r="H1824" s="88" t="s">
        <v>8278</v>
      </c>
      <c r="I1824">
        <v>1</v>
      </c>
      <c r="J1824" t="s">
        <v>13801</v>
      </c>
      <c r="K1824" t="s">
        <v>13803</v>
      </c>
      <c r="L1824">
        <v>270107</v>
      </c>
      <c r="M1824" t="s">
        <v>13588</v>
      </c>
      <c r="N1824">
        <v>270107006</v>
      </c>
      <c r="O1824" t="s">
        <v>13613</v>
      </c>
      <c r="P1824">
        <v>8895</v>
      </c>
      <c r="Q1824">
        <v>0</v>
      </c>
      <c r="R1824">
        <v>3754.6</v>
      </c>
    </row>
    <row r="1825" spans="1:18" x14ac:dyDescent="0.25">
      <c r="A1825">
        <v>13</v>
      </c>
      <c r="B1825">
        <v>13128</v>
      </c>
      <c r="C1825" t="s">
        <v>10678</v>
      </c>
      <c r="D1825" t="s">
        <v>1904</v>
      </c>
      <c r="E1825">
        <v>2</v>
      </c>
      <c r="F1825" t="s">
        <v>13804</v>
      </c>
      <c r="G1825" s="88">
        <v>2</v>
      </c>
      <c r="H1825" s="88" t="s">
        <v>13770</v>
      </c>
      <c r="I1825">
        <v>1</v>
      </c>
      <c r="J1825" t="s">
        <v>13801</v>
      </c>
      <c r="K1825" t="s">
        <v>13805</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2</v>
      </c>
      <c r="F1826" t="s">
        <v>13804</v>
      </c>
      <c r="G1826" s="88">
        <v>2</v>
      </c>
      <c r="H1826" s="88" t="s">
        <v>13770</v>
      </c>
      <c r="I1826">
        <v>1</v>
      </c>
      <c r="J1826" t="s">
        <v>13801</v>
      </c>
      <c r="K1826" t="s">
        <v>13806</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3</v>
      </c>
      <c r="F1827" t="s">
        <v>13807</v>
      </c>
      <c r="G1827" s="88">
        <v>1</v>
      </c>
      <c r="H1827" s="88" t="s">
        <v>8278</v>
      </c>
      <c r="I1827">
        <v>1</v>
      </c>
      <c r="J1827" t="s">
        <v>13801</v>
      </c>
      <c r="K1827" t="s">
        <v>13808</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3</v>
      </c>
      <c r="F1828" t="s">
        <v>13807</v>
      </c>
      <c r="G1828" s="88">
        <v>1</v>
      </c>
      <c r="H1828" s="88" t="s">
        <v>8278</v>
      </c>
      <c r="I1828">
        <v>1</v>
      </c>
      <c r="J1828" t="s">
        <v>13801</v>
      </c>
      <c r="K1828" t="s">
        <v>13809</v>
      </c>
      <c r="L1828">
        <v>270107</v>
      </c>
      <c r="M1828" t="s">
        <v>13588</v>
      </c>
      <c r="N1828">
        <v>270107006</v>
      </c>
      <c r="O1828" t="s">
        <v>13613</v>
      </c>
      <c r="P1828">
        <v>8895</v>
      </c>
      <c r="Q1828">
        <v>0</v>
      </c>
      <c r="R1828">
        <v>3754.6</v>
      </c>
    </row>
    <row r="1829" spans="1:18" x14ac:dyDescent="0.25">
      <c r="A1829">
        <v>13</v>
      </c>
      <c r="B1829">
        <v>13128</v>
      </c>
      <c r="C1829" t="s">
        <v>10678</v>
      </c>
      <c r="D1829" t="s">
        <v>1904</v>
      </c>
      <c r="E1829">
        <v>4</v>
      </c>
      <c r="F1829" t="s">
        <v>13810</v>
      </c>
      <c r="G1829" s="88">
        <v>1</v>
      </c>
      <c r="H1829" s="88" t="s">
        <v>8278</v>
      </c>
      <c r="I1829">
        <v>1</v>
      </c>
      <c r="J1829" t="s">
        <v>13801</v>
      </c>
      <c r="K1829" t="s">
        <v>13811</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4</v>
      </c>
      <c r="F1830" t="s">
        <v>13810</v>
      </c>
      <c r="G1830" s="88">
        <v>1</v>
      </c>
      <c r="H1830" s="88" t="s">
        <v>8278</v>
      </c>
      <c r="I1830">
        <v>1</v>
      </c>
      <c r="J1830" t="s">
        <v>13801</v>
      </c>
      <c r="K1830" t="s">
        <v>13812</v>
      </c>
      <c r="L1830">
        <v>270107</v>
      </c>
      <c r="M1830" t="s">
        <v>13588</v>
      </c>
      <c r="N1830">
        <v>270107006</v>
      </c>
      <c r="O1830" t="s">
        <v>13613</v>
      </c>
      <c r="P1830">
        <v>0</v>
      </c>
      <c r="Q1830">
        <v>0</v>
      </c>
      <c r="R1830">
        <v>3754.6</v>
      </c>
    </row>
    <row r="1831" spans="1:18" x14ac:dyDescent="0.25">
      <c r="A1831">
        <v>13</v>
      </c>
      <c r="B1831">
        <v>13128</v>
      </c>
      <c r="C1831" t="s">
        <v>10678</v>
      </c>
      <c r="D1831" t="s">
        <v>1904</v>
      </c>
      <c r="E1831">
        <v>7</v>
      </c>
      <c r="F1831" t="s">
        <v>13813</v>
      </c>
      <c r="G1831" s="88">
        <v>2</v>
      </c>
      <c r="H1831" s="88" t="s">
        <v>13770</v>
      </c>
      <c r="I1831">
        <v>3</v>
      </c>
      <c r="J1831" t="s">
        <v>13814</v>
      </c>
      <c r="K1831" t="s">
        <v>13771</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7</v>
      </c>
      <c r="F1832" t="s">
        <v>13813</v>
      </c>
      <c r="G1832" s="88">
        <v>2</v>
      </c>
      <c r="H1832" s="88" t="s">
        <v>13770</v>
      </c>
      <c r="I1832">
        <v>3</v>
      </c>
      <c r="J1832" t="s">
        <v>13814</v>
      </c>
      <c r="K1832" t="s">
        <v>13815</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7</v>
      </c>
      <c r="F1833" t="s">
        <v>13813</v>
      </c>
      <c r="G1833" s="88">
        <v>2</v>
      </c>
      <c r="H1833" s="88" t="s">
        <v>13770</v>
      </c>
      <c r="I1833">
        <v>3</v>
      </c>
      <c r="J1833" t="s">
        <v>13814</v>
      </c>
      <c r="K1833" t="s">
        <v>13816</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13800</v>
      </c>
      <c r="G1834" s="88">
        <v>1</v>
      </c>
      <c r="H1834" s="88" t="s">
        <v>8278</v>
      </c>
      <c r="I1834">
        <v>1</v>
      </c>
      <c r="J1834" t="s">
        <v>13801</v>
      </c>
      <c r="K1834" t="s">
        <v>13802</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2</v>
      </c>
      <c r="F1835" t="s">
        <v>13804</v>
      </c>
      <c r="G1835" s="88">
        <v>2</v>
      </c>
      <c r="H1835" s="88" t="s">
        <v>13770</v>
      </c>
      <c r="I1835">
        <v>1</v>
      </c>
      <c r="J1835" t="s">
        <v>13801</v>
      </c>
      <c r="K1835" t="s">
        <v>13805</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2</v>
      </c>
      <c r="F1836" t="s">
        <v>13804</v>
      </c>
      <c r="G1836" s="88">
        <v>2</v>
      </c>
      <c r="H1836" s="88" t="s">
        <v>13770</v>
      </c>
      <c r="I1836">
        <v>1</v>
      </c>
      <c r="J1836" t="s">
        <v>13801</v>
      </c>
      <c r="K1836" t="s">
        <v>13806</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3</v>
      </c>
      <c r="F1837" t="s">
        <v>13807</v>
      </c>
      <c r="G1837" s="88">
        <v>1</v>
      </c>
      <c r="H1837" s="88" t="s">
        <v>8278</v>
      </c>
      <c r="I1837">
        <v>1</v>
      </c>
      <c r="J1837" t="s">
        <v>13801</v>
      </c>
      <c r="K1837" t="s">
        <v>13808</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4</v>
      </c>
      <c r="F1838" t="s">
        <v>13810</v>
      </c>
      <c r="G1838" s="88">
        <v>1</v>
      </c>
      <c r="H1838" s="88" t="s">
        <v>8278</v>
      </c>
      <c r="I1838">
        <v>1</v>
      </c>
      <c r="J1838" t="s">
        <v>13801</v>
      </c>
      <c r="K1838" t="s">
        <v>13811</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7</v>
      </c>
      <c r="F1839" t="s">
        <v>13813</v>
      </c>
      <c r="G1839" s="88">
        <v>2</v>
      </c>
      <c r="H1839" s="88" t="s">
        <v>13770</v>
      </c>
      <c r="I1839">
        <v>3</v>
      </c>
      <c r="J1839" t="s">
        <v>13814</v>
      </c>
      <c r="K1839" t="s">
        <v>13771</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7</v>
      </c>
      <c r="F1840" t="s">
        <v>13813</v>
      </c>
      <c r="G1840" s="88">
        <v>2</v>
      </c>
      <c r="H1840" s="88" t="s">
        <v>13770</v>
      </c>
      <c r="I1840">
        <v>3</v>
      </c>
      <c r="J1840" t="s">
        <v>13814</v>
      </c>
      <c r="K1840" t="s">
        <v>13815</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7</v>
      </c>
      <c r="F1841" t="s">
        <v>13813</v>
      </c>
      <c r="G1841" s="88">
        <v>2</v>
      </c>
      <c r="H1841" s="88" t="s">
        <v>13770</v>
      </c>
      <c r="I1841">
        <v>3</v>
      </c>
      <c r="J1841" t="s">
        <v>13814</v>
      </c>
      <c r="K1841" t="s">
        <v>13816</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13800</v>
      </c>
      <c r="G1842" s="88">
        <v>1</v>
      </c>
      <c r="H1842" s="88" t="s">
        <v>8278</v>
      </c>
      <c r="I1842">
        <v>1</v>
      </c>
      <c r="J1842" t="s">
        <v>13801</v>
      </c>
      <c r="K1842" t="s">
        <v>13802</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13800</v>
      </c>
      <c r="G1843" s="88">
        <v>1</v>
      </c>
      <c r="H1843" s="88" t="s">
        <v>8278</v>
      </c>
      <c r="I1843">
        <v>1</v>
      </c>
      <c r="J1843" t="s">
        <v>13801</v>
      </c>
      <c r="K1843" t="s">
        <v>13803</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2</v>
      </c>
      <c r="F1844" t="s">
        <v>13804</v>
      </c>
      <c r="G1844" s="88">
        <v>2</v>
      </c>
      <c r="H1844" s="88" t="s">
        <v>13770</v>
      </c>
      <c r="I1844">
        <v>1</v>
      </c>
      <c r="J1844" t="s">
        <v>13801</v>
      </c>
      <c r="K1844" t="s">
        <v>13805</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2</v>
      </c>
      <c r="F1845" t="s">
        <v>13804</v>
      </c>
      <c r="G1845" s="88">
        <v>2</v>
      </c>
      <c r="H1845" s="88" t="s">
        <v>13770</v>
      </c>
      <c r="I1845">
        <v>1</v>
      </c>
      <c r="J1845" t="s">
        <v>13801</v>
      </c>
      <c r="K1845" t="s">
        <v>13806</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3</v>
      </c>
      <c r="F1846" t="s">
        <v>13807</v>
      </c>
      <c r="G1846" s="88">
        <v>1</v>
      </c>
      <c r="H1846" s="88" t="s">
        <v>8278</v>
      </c>
      <c r="I1846">
        <v>1</v>
      </c>
      <c r="J1846" t="s">
        <v>13801</v>
      </c>
      <c r="K1846" t="s">
        <v>13808</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4</v>
      </c>
      <c r="F1847" t="s">
        <v>13810</v>
      </c>
      <c r="G1847" s="88">
        <v>1</v>
      </c>
      <c r="H1847" s="88" t="s">
        <v>8278</v>
      </c>
      <c r="I1847">
        <v>1</v>
      </c>
      <c r="J1847" t="s">
        <v>13801</v>
      </c>
      <c r="K1847" t="s">
        <v>13811</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4</v>
      </c>
      <c r="F1848" t="s">
        <v>13810</v>
      </c>
      <c r="G1848" s="88">
        <v>1</v>
      </c>
      <c r="H1848" s="88" t="s">
        <v>8278</v>
      </c>
      <c r="I1848">
        <v>1</v>
      </c>
      <c r="J1848" t="s">
        <v>13801</v>
      </c>
      <c r="K1848" t="s">
        <v>13812</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7</v>
      </c>
      <c r="F1849" t="s">
        <v>13813</v>
      </c>
      <c r="G1849" s="88">
        <v>2</v>
      </c>
      <c r="H1849" s="88" t="s">
        <v>13770</v>
      </c>
      <c r="I1849">
        <v>3</v>
      </c>
      <c r="J1849" t="s">
        <v>13814</v>
      </c>
      <c r="K1849" t="s">
        <v>13771</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7</v>
      </c>
      <c r="F1850" t="s">
        <v>13813</v>
      </c>
      <c r="G1850" s="88">
        <v>2</v>
      </c>
      <c r="H1850" s="88" t="s">
        <v>13770</v>
      </c>
      <c r="I1850">
        <v>3</v>
      </c>
      <c r="J1850" t="s">
        <v>13814</v>
      </c>
      <c r="K1850" t="s">
        <v>13815</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7</v>
      </c>
      <c r="F1851" t="s">
        <v>13813</v>
      </c>
      <c r="G1851" s="88">
        <v>2</v>
      </c>
      <c r="H1851" s="88" t="s">
        <v>13770</v>
      </c>
      <c r="I1851">
        <v>3</v>
      </c>
      <c r="J1851" t="s">
        <v>13814</v>
      </c>
      <c r="K1851" t="s">
        <v>13816</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13800</v>
      </c>
      <c r="G1852" s="88">
        <v>1</v>
      </c>
      <c r="H1852" s="88" t="s">
        <v>8278</v>
      </c>
      <c r="I1852">
        <v>1</v>
      </c>
      <c r="J1852" t="s">
        <v>13801</v>
      </c>
      <c r="K1852" t="s">
        <v>13802</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13800</v>
      </c>
      <c r="G1853" s="88">
        <v>1</v>
      </c>
      <c r="H1853" s="88" t="s">
        <v>8278</v>
      </c>
      <c r="I1853">
        <v>1</v>
      </c>
      <c r="J1853" t="s">
        <v>13801</v>
      </c>
      <c r="K1853" t="s">
        <v>13803</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2</v>
      </c>
      <c r="F1854" t="s">
        <v>13804</v>
      </c>
      <c r="G1854" s="88">
        <v>2</v>
      </c>
      <c r="H1854" s="88" t="s">
        <v>13770</v>
      </c>
      <c r="I1854">
        <v>1</v>
      </c>
      <c r="J1854" t="s">
        <v>13801</v>
      </c>
      <c r="K1854" t="s">
        <v>13805</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2</v>
      </c>
      <c r="F1855" t="s">
        <v>13804</v>
      </c>
      <c r="G1855" s="88">
        <v>2</v>
      </c>
      <c r="H1855" s="88" t="s">
        <v>13770</v>
      </c>
      <c r="I1855">
        <v>1</v>
      </c>
      <c r="J1855" t="s">
        <v>13801</v>
      </c>
      <c r="K1855" t="s">
        <v>13806</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3</v>
      </c>
      <c r="F1856" t="s">
        <v>13807</v>
      </c>
      <c r="G1856" s="88">
        <v>1</v>
      </c>
      <c r="H1856" s="88" t="s">
        <v>8278</v>
      </c>
      <c r="I1856">
        <v>1</v>
      </c>
      <c r="J1856" t="s">
        <v>13801</v>
      </c>
      <c r="K1856" t="s">
        <v>13808</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3</v>
      </c>
      <c r="F1857" t="s">
        <v>13807</v>
      </c>
      <c r="G1857" s="88">
        <v>1</v>
      </c>
      <c r="H1857" s="88" t="s">
        <v>8278</v>
      </c>
      <c r="I1857">
        <v>1</v>
      </c>
      <c r="J1857" t="s">
        <v>13801</v>
      </c>
      <c r="K1857" t="s">
        <v>13809</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4</v>
      </c>
      <c r="F1858" t="s">
        <v>13810</v>
      </c>
      <c r="G1858" s="88">
        <v>1</v>
      </c>
      <c r="H1858" s="88" t="s">
        <v>8278</v>
      </c>
      <c r="I1858">
        <v>1</v>
      </c>
      <c r="J1858" t="s">
        <v>13801</v>
      </c>
      <c r="K1858" t="s">
        <v>13811</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4</v>
      </c>
      <c r="F1859" t="s">
        <v>13810</v>
      </c>
      <c r="G1859" s="88">
        <v>1</v>
      </c>
      <c r="H1859" s="88" t="s">
        <v>8278</v>
      </c>
      <c r="I1859">
        <v>1</v>
      </c>
      <c r="J1859" t="s">
        <v>13801</v>
      </c>
      <c r="K1859" t="s">
        <v>13812</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7</v>
      </c>
      <c r="F1860" t="s">
        <v>13813</v>
      </c>
      <c r="G1860" s="88">
        <v>2</v>
      </c>
      <c r="H1860" s="88" t="s">
        <v>13770</v>
      </c>
      <c r="I1860">
        <v>3</v>
      </c>
      <c r="J1860" t="s">
        <v>13814</v>
      </c>
      <c r="K1860" t="s">
        <v>13771</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7</v>
      </c>
      <c r="F1861" t="s">
        <v>13813</v>
      </c>
      <c r="G1861" s="88">
        <v>2</v>
      </c>
      <c r="H1861" s="88" t="s">
        <v>13770</v>
      </c>
      <c r="I1861">
        <v>3</v>
      </c>
      <c r="J1861" t="s">
        <v>13814</v>
      </c>
      <c r="K1861" t="s">
        <v>13815</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7</v>
      </c>
      <c r="F1862" t="s">
        <v>13813</v>
      </c>
      <c r="G1862" s="88">
        <v>2</v>
      </c>
      <c r="H1862" s="88" t="s">
        <v>13770</v>
      </c>
      <c r="I1862">
        <v>3</v>
      </c>
      <c r="J1862" t="s">
        <v>13814</v>
      </c>
      <c r="K1862" t="s">
        <v>13816</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13800</v>
      </c>
      <c r="G1863" s="88">
        <v>1</v>
      </c>
      <c r="H1863" s="88" t="s">
        <v>8278</v>
      </c>
      <c r="I1863">
        <v>1</v>
      </c>
      <c r="J1863" t="s">
        <v>13801</v>
      </c>
      <c r="K1863" t="s">
        <v>13802</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13800</v>
      </c>
      <c r="G1864" s="88">
        <v>1</v>
      </c>
      <c r="H1864" s="88" t="s">
        <v>8278</v>
      </c>
      <c r="I1864">
        <v>1</v>
      </c>
      <c r="J1864" t="s">
        <v>13801</v>
      </c>
      <c r="K1864" t="s">
        <v>13803</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2</v>
      </c>
      <c r="F1865" t="s">
        <v>13804</v>
      </c>
      <c r="G1865" s="88">
        <v>2</v>
      </c>
      <c r="H1865" s="88" t="s">
        <v>13770</v>
      </c>
      <c r="I1865">
        <v>1</v>
      </c>
      <c r="J1865" t="s">
        <v>13801</v>
      </c>
      <c r="K1865" t="s">
        <v>13805</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2</v>
      </c>
      <c r="F1866" t="s">
        <v>13804</v>
      </c>
      <c r="G1866" s="88">
        <v>2</v>
      </c>
      <c r="H1866" s="88" t="s">
        <v>13770</v>
      </c>
      <c r="I1866">
        <v>1</v>
      </c>
      <c r="J1866" t="s">
        <v>13801</v>
      </c>
      <c r="K1866" t="s">
        <v>13806</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3</v>
      </c>
      <c r="F1867" t="s">
        <v>13807</v>
      </c>
      <c r="G1867" s="88">
        <v>1</v>
      </c>
      <c r="H1867" s="88" t="s">
        <v>8278</v>
      </c>
      <c r="I1867">
        <v>1</v>
      </c>
      <c r="J1867" t="s">
        <v>13801</v>
      </c>
      <c r="K1867" t="s">
        <v>13808</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3</v>
      </c>
      <c r="F1868" t="s">
        <v>13807</v>
      </c>
      <c r="G1868" s="88">
        <v>1</v>
      </c>
      <c r="H1868" s="88" t="s">
        <v>8278</v>
      </c>
      <c r="I1868">
        <v>1</v>
      </c>
      <c r="J1868" t="s">
        <v>13801</v>
      </c>
      <c r="K1868" t="s">
        <v>13809</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4</v>
      </c>
      <c r="F1869" t="s">
        <v>13810</v>
      </c>
      <c r="G1869" s="88">
        <v>1</v>
      </c>
      <c r="H1869" s="88" t="s">
        <v>8278</v>
      </c>
      <c r="I1869">
        <v>1</v>
      </c>
      <c r="J1869" t="s">
        <v>13801</v>
      </c>
      <c r="K1869" t="s">
        <v>13811</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7</v>
      </c>
      <c r="F1870" t="s">
        <v>13813</v>
      </c>
      <c r="G1870" s="88">
        <v>2</v>
      </c>
      <c r="H1870" s="88" t="s">
        <v>13770</v>
      </c>
      <c r="I1870">
        <v>3</v>
      </c>
      <c r="J1870" t="s">
        <v>13814</v>
      </c>
      <c r="K1870" t="s">
        <v>13771</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7</v>
      </c>
      <c r="F1871" t="s">
        <v>13813</v>
      </c>
      <c r="G1871" s="88">
        <v>2</v>
      </c>
      <c r="H1871" s="88" t="s">
        <v>13770</v>
      </c>
      <c r="I1871">
        <v>3</v>
      </c>
      <c r="J1871" t="s">
        <v>13814</v>
      </c>
      <c r="K1871" t="s">
        <v>13815</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7</v>
      </c>
      <c r="F1872" t="s">
        <v>13813</v>
      </c>
      <c r="G1872" s="88">
        <v>2</v>
      </c>
      <c r="H1872" s="88" t="s">
        <v>13770</v>
      </c>
      <c r="I1872">
        <v>3</v>
      </c>
      <c r="J1872" t="s">
        <v>13814</v>
      </c>
      <c r="K1872" t="s">
        <v>13816</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13800</v>
      </c>
      <c r="G1873" s="88">
        <v>1</v>
      </c>
      <c r="H1873" s="88" t="s">
        <v>8278</v>
      </c>
      <c r="I1873">
        <v>1</v>
      </c>
      <c r="J1873" t="s">
        <v>13801</v>
      </c>
      <c r="K1873" t="s">
        <v>13802</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13800</v>
      </c>
      <c r="G1874" s="88">
        <v>1</v>
      </c>
      <c r="H1874" s="88" t="s">
        <v>8278</v>
      </c>
      <c r="I1874">
        <v>1</v>
      </c>
      <c r="J1874" t="s">
        <v>13801</v>
      </c>
      <c r="K1874" t="s">
        <v>13803</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2</v>
      </c>
      <c r="F1875" t="s">
        <v>13804</v>
      </c>
      <c r="G1875" s="88">
        <v>2</v>
      </c>
      <c r="H1875" s="88" t="s">
        <v>13770</v>
      </c>
      <c r="I1875">
        <v>1</v>
      </c>
      <c r="J1875" t="s">
        <v>13801</v>
      </c>
      <c r="K1875" t="s">
        <v>13805</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2</v>
      </c>
      <c r="F1876" t="s">
        <v>13804</v>
      </c>
      <c r="G1876" s="88">
        <v>2</v>
      </c>
      <c r="H1876" s="88" t="s">
        <v>13770</v>
      </c>
      <c r="I1876">
        <v>1</v>
      </c>
      <c r="J1876" t="s">
        <v>13801</v>
      </c>
      <c r="K1876" t="s">
        <v>13806</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3</v>
      </c>
      <c r="F1877" t="s">
        <v>13807</v>
      </c>
      <c r="G1877" s="88">
        <v>1</v>
      </c>
      <c r="H1877" s="88" t="s">
        <v>8278</v>
      </c>
      <c r="I1877">
        <v>1</v>
      </c>
      <c r="J1877" t="s">
        <v>13801</v>
      </c>
      <c r="K1877" t="s">
        <v>13808</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3</v>
      </c>
      <c r="F1878" t="s">
        <v>13807</v>
      </c>
      <c r="G1878" s="88">
        <v>1</v>
      </c>
      <c r="H1878" s="88" t="s">
        <v>8278</v>
      </c>
      <c r="I1878">
        <v>1</v>
      </c>
      <c r="J1878" t="s">
        <v>13801</v>
      </c>
      <c r="K1878" t="s">
        <v>13809</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4</v>
      </c>
      <c r="F1879" t="s">
        <v>13810</v>
      </c>
      <c r="G1879" s="88">
        <v>1</v>
      </c>
      <c r="H1879" s="88" t="s">
        <v>8278</v>
      </c>
      <c r="I1879">
        <v>1</v>
      </c>
      <c r="J1879" t="s">
        <v>13801</v>
      </c>
      <c r="K1879" t="s">
        <v>13811</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4</v>
      </c>
      <c r="F1880" t="s">
        <v>13810</v>
      </c>
      <c r="G1880" s="88">
        <v>1</v>
      </c>
      <c r="H1880" s="88" t="s">
        <v>8278</v>
      </c>
      <c r="I1880">
        <v>1</v>
      </c>
      <c r="J1880" t="s">
        <v>13801</v>
      </c>
      <c r="K1880" t="s">
        <v>13812</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7</v>
      </c>
      <c r="F1881" t="s">
        <v>13813</v>
      </c>
      <c r="G1881" s="88">
        <v>2</v>
      </c>
      <c r="H1881" s="88" t="s">
        <v>13770</v>
      </c>
      <c r="I1881">
        <v>3</v>
      </c>
      <c r="J1881" t="s">
        <v>13814</v>
      </c>
      <c r="K1881" t="s">
        <v>13771</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7</v>
      </c>
      <c r="F1882" t="s">
        <v>13813</v>
      </c>
      <c r="G1882" s="88">
        <v>2</v>
      </c>
      <c r="H1882" s="88" t="s">
        <v>13770</v>
      </c>
      <c r="I1882">
        <v>3</v>
      </c>
      <c r="J1882" t="s">
        <v>13814</v>
      </c>
      <c r="K1882" t="s">
        <v>13815</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7</v>
      </c>
      <c r="F1883" t="s">
        <v>13813</v>
      </c>
      <c r="G1883" s="88">
        <v>2</v>
      </c>
      <c r="H1883" s="88" t="s">
        <v>13770</v>
      </c>
      <c r="I1883">
        <v>3</v>
      </c>
      <c r="J1883" t="s">
        <v>13814</v>
      </c>
      <c r="K1883" t="s">
        <v>13816</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13800</v>
      </c>
      <c r="G1884" s="88">
        <v>1</v>
      </c>
      <c r="H1884" s="88" t="s">
        <v>8278</v>
      </c>
      <c r="I1884">
        <v>1</v>
      </c>
      <c r="J1884" t="s">
        <v>13801</v>
      </c>
      <c r="K1884" t="s">
        <v>13802</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13800</v>
      </c>
      <c r="G1885" s="88">
        <v>1</v>
      </c>
      <c r="H1885" s="88" t="s">
        <v>8278</v>
      </c>
      <c r="I1885">
        <v>1</v>
      </c>
      <c r="J1885" t="s">
        <v>13801</v>
      </c>
      <c r="K1885" t="s">
        <v>13803</v>
      </c>
      <c r="L1885">
        <v>270107</v>
      </c>
      <c r="M1885" t="s">
        <v>13588</v>
      </c>
      <c r="N1885">
        <v>270107006</v>
      </c>
      <c r="O1885" t="s">
        <v>13613</v>
      </c>
      <c r="P1885">
        <v>0</v>
      </c>
      <c r="Q1885">
        <v>0</v>
      </c>
      <c r="R1885">
        <v>3754.6</v>
      </c>
    </row>
    <row r="1886" spans="1:18" x14ac:dyDescent="0.25">
      <c r="A1886">
        <v>13</v>
      </c>
      <c r="B1886">
        <v>13202</v>
      </c>
      <c r="C1886" t="s">
        <v>10678</v>
      </c>
      <c r="D1886" t="s">
        <v>1921</v>
      </c>
      <c r="E1886">
        <v>2</v>
      </c>
      <c r="F1886" t="s">
        <v>13804</v>
      </c>
      <c r="G1886" s="88">
        <v>2</v>
      </c>
      <c r="H1886" s="88" t="s">
        <v>13770</v>
      </c>
      <c r="I1886">
        <v>1</v>
      </c>
      <c r="J1886" t="s">
        <v>13801</v>
      </c>
      <c r="K1886" t="s">
        <v>13805</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2</v>
      </c>
      <c r="F1887" t="s">
        <v>13804</v>
      </c>
      <c r="G1887" s="88">
        <v>2</v>
      </c>
      <c r="H1887" s="88" t="s">
        <v>13770</v>
      </c>
      <c r="I1887">
        <v>1</v>
      </c>
      <c r="J1887" t="s">
        <v>13801</v>
      </c>
      <c r="K1887" t="s">
        <v>13806</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3</v>
      </c>
      <c r="F1888" t="s">
        <v>13807</v>
      </c>
      <c r="G1888" s="88">
        <v>1</v>
      </c>
      <c r="H1888" s="88" t="s">
        <v>8278</v>
      </c>
      <c r="I1888">
        <v>1</v>
      </c>
      <c r="J1888" t="s">
        <v>13801</v>
      </c>
      <c r="K1888" t="s">
        <v>13808</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3</v>
      </c>
      <c r="F1889" t="s">
        <v>13807</v>
      </c>
      <c r="G1889" s="88">
        <v>1</v>
      </c>
      <c r="H1889" s="88" t="s">
        <v>8278</v>
      </c>
      <c r="I1889">
        <v>1</v>
      </c>
      <c r="J1889" t="s">
        <v>13801</v>
      </c>
      <c r="K1889" t="s">
        <v>13809</v>
      </c>
      <c r="L1889">
        <v>270107</v>
      </c>
      <c r="M1889" t="s">
        <v>13588</v>
      </c>
      <c r="N1889">
        <v>270107006</v>
      </c>
      <c r="O1889" t="s">
        <v>13613</v>
      </c>
      <c r="P1889">
        <v>0</v>
      </c>
      <c r="Q1889">
        <v>0</v>
      </c>
      <c r="R1889">
        <v>3754.6</v>
      </c>
    </row>
    <row r="1890" spans="1:18" x14ac:dyDescent="0.25">
      <c r="A1890">
        <v>13</v>
      </c>
      <c r="B1890">
        <v>13202</v>
      </c>
      <c r="C1890" t="s">
        <v>10678</v>
      </c>
      <c r="D1890" t="s">
        <v>1921</v>
      </c>
      <c r="E1890">
        <v>4</v>
      </c>
      <c r="F1890" t="s">
        <v>13810</v>
      </c>
      <c r="G1890" s="88">
        <v>1</v>
      </c>
      <c r="H1890" s="88" t="s">
        <v>8278</v>
      </c>
      <c r="I1890">
        <v>1</v>
      </c>
      <c r="J1890" t="s">
        <v>13801</v>
      </c>
      <c r="K1890" t="s">
        <v>13811</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7</v>
      </c>
      <c r="F1891" t="s">
        <v>13813</v>
      </c>
      <c r="G1891" s="88">
        <v>2</v>
      </c>
      <c r="H1891" s="88" t="s">
        <v>13770</v>
      </c>
      <c r="I1891">
        <v>3</v>
      </c>
      <c r="J1891" t="s">
        <v>13814</v>
      </c>
      <c r="K1891" t="s">
        <v>13815</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13800</v>
      </c>
      <c r="G1892" s="88">
        <v>1</v>
      </c>
      <c r="H1892" s="88" t="s">
        <v>8278</v>
      </c>
      <c r="I1892">
        <v>1</v>
      </c>
      <c r="J1892" t="s">
        <v>13801</v>
      </c>
      <c r="K1892" t="s">
        <v>13802</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2</v>
      </c>
      <c r="F1893" t="s">
        <v>13804</v>
      </c>
      <c r="G1893" s="88">
        <v>2</v>
      </c>
      <c r="H1893" s="88" t="s">
        <v>13770</v>
      </c>
      <c r="I1893">
        <v>1</v>
      </c>
      <c r="J1893" t="s">
        <v>13801</v>
      </c>
      <c r="K1893" t="s">
        <v>13805</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2</v>
      </c>
      <c r="F1894" t="s">
        <v>13804</v>
      </c>
      <c r="G1894" s="88">
        <v>2</v>
      </c>
      <c r="H1894" s="88" t="s">
        <v>13770</v>
      </c>
      <c r="I1894">
        <v>1</v>
      </c>
      <c r="J1894" t="s">
        <v>13801</v>
      </c>
      <c r="K1894" t="s">
        <v>13806</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3</v>
      </c>
      <c r="F1895" t="s">
        <v>13807</v>
      </c>
      <c r="G1895" s="88">
        <v>1</v>
      </c>
      <c r="H1895" s="88" t="s">
        <v>8278</v>
      </c>
      <c r="I1895">
        <v>1</v>
      </c>
      <c r="J1895" t="s">
        <v>13801</v>
      </c>
      <c r="K1895" t="s">
        <v>13808</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4</v>
      </c>
      <c r="F1896" t="s">
        <v>13810</v>
      </c>
      <c r="G1896" s="88">
        <v>1</v>
      </c>
      <c r="H1896" s="88" t="s">
        <v>8278</v>
      </c>
      <c r="I1896">
        <v>1</v>
      </c>
      <c r="J1896" t="s">
        <v>13801</v>
      </c>
      <c r="K1896" t="s">
        <v>13811</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7</v>
      </c>
      <c r="F1897" t="s">
        <v>13813</v>
      </c>
      <c r="G1897" s="88">
        <v>2</v>
      </c>
      <c r="H1897" s="88" t="s">
        <v>13770</v>
      </c>
      <c r="I1897">
        <v>3</v>
      </c>
      <c r="J1897" t="s">
        <v>13814</v>
      </c>
      <c r="K1897" t="s">
        <v>13771</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7</v>
      </c>
      <c r="F1898" t="s">
        <v>13813</v>
      </c>
      <c r="G1898" s="88">
        <v>2</v>
      </c>
      <c r="H1898" s="88" t="s">
        <v>13770</v>
      </c>
      <c r="I1898">
        <v>3</v>
      </c>
      <c r="J1898" t="s">
        <v>13814</v>
      </c>
      <c r="K1898" t="s">
        <v>13815</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13800</v>
      </c>
      <c r="G1899" s="88">
        <v>1</v>
      </c>
      <c r="H1899" s="88" t="s">
        <v>8278</v>
      </c>
      <c r="I1899">
        <v>1</v>
      </c>
      <c r="J1899" t="s">
        <v>13801</v>
      </c>
      <c r="K1899" t="s">
        <v>13802</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13800</v>
      </c>
      <c r="G1900" s="88">
        <v>1</v>
      </c>
      <c r="H1900" s="88" t="s">
        <v>8278</v>
      </c>
      <c r="I1900">
        <v>1</v>
      </c>
      <c r="J1900" t="s">
        <v>13801</v>
      </c>
      <c r="K1900" t="s">
        <v>13803</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2</v>
      </c>
      <c r="F1901" t="s">
        <v>13804</v>
      </c>
      <c r="G1901" s="88">
        <v>2</v>
      </c>
      <c r="H1901" s="88" t="s">
        <v>13770</v>
      </c>
      <c r="I1901">
        <v>1</v>
      </c>
      <c r="J1901" t="s">
        <v>13801</v>
      </c>
      <c r="K1901" t="s">
        <v>13805</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2</v>
      </c>
      <c r="F1902" t="s">
        <v>13804</v>
      </c>
      <c r="G1902" s="88">
        <v>2</v>
      </c>
      <c r="H1902" s="88" t="s">
        <v>13770</v>
      </c>
      <c r="I1902">
        <v>1</v>
      </c>
      <c r="J1902" t="s">
        <v>13801</v>
      </c>
      <c r="K1902" t="s">
        <v>13806</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3</v>
      </c>
      <c r="F1903" t="s">
        <v>13807</v>
      </c>
      <c r="G1903" s="88">
        <v>1</v>
      </c>
      <c r="H1903" s="88" t="s">
        <v>8278</v>
      </c>
      <c r="I1903">
        <v>1</v>
      </c>
      <c r="J1903" t="s">
        <v>13801</v>
      </c>
      <c r="K1903" t="s">
        <v>13808</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4</v>
      </c>
      <c r="F1904" t="s">
        <v>13810</v>
      </c>
      <c r="G1904" s="88">
        <v>1</v>
      </c>
      <c r="H1904" s="88" t="s">
        <v>8278</v>
      </c>
      <c r="I1904">
        <v>1</v>
      </c>
      <c r="J1904" t="s">
        <v>13801</v>
      </c>
      <c r="K1904" t="s">
        <v>13811</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4</v>
      </c>
      <c r="F1905" t="s">
        <v>13810</v>
      </c>
      <c r="G1905" s="88">
        <v>1</v>
      </c>
      <c r="H1905" s="88" t="s">
        <v>8278</v>
      </c>
      <c r="I1905">
        <v>1</v>
      </c>
      <c r="J1905" t="s">
        <v>13801</v>
      </c>
      <c r="K1905" t="s">
        <v>13812</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7</v>
      </c>
      <c r="F1906" t="s">
        <v>13813</v>
      </c>
      <c r="G1906" s="88">
        <v>2</v>
      </c>
      <c r="H1906" s="88" t="s">
        <v>13770</v>
      </c>
      <c r="I1906">
        <v>3</v>
      </c>
      <c r="J1906" t="s">
        <v>13814</v>
      </c>
      <c r="K1906" t="s">
        <v>13771</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7</v>
      </c>
      <c r="F1907" t="s">
        <v>13813</v>
      </c>
      <c r="G1907" s="88">
        <v>2</v>
      </c>
      <c r="H1907" s="88" t="s">
        <v>13770</v>
      </c>
      <c r="I1907">
        <v>3</v>
      </c>
      <c r="J1907" t="s">
        <v>13814</v>
      </c>
      <c r="K1907" t="s">
        <v>13815</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7</v>
      </c>
      <c r="F1908" t="s">
        <v>13813</v>
      </c>
      <c r="G1908" s="88">
        <v>2</v>
      </c>
      <c r="H1908" s="88" t="s">
        <v>13770</v>
      </c>
      <c r="I1908">
        <v>3</v>
      </c>
      <c r="J1908" t="s">
        <v>13814</v>
      </c>
      <c r="K1908" t="s">
        <v>13816</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13800</v>
      </c>
      <c r="G1909" s="88">
        <v>1</v>
      </c>
      <c r="H1909" s="88" t="s">
        <v>8278</v>
      </c>
      <c r="I1909">
        <v>1</v>
      </c>
      <c r="J1909" t="s">
        <v>13801</v>
      </c>
      <c r="K1909" t="s">
        <v>13802</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13800</v>
      </c>
      <c r="G1910" s="88">
        <v>1</v>
      </c>
      <c r="H1910" s="88" t="s">
        <v>8278</v>
      </c>
      <c r="I1910">
        <v>1</v>
      </c>
      <c r="J1910" t="s">
        <v>13801</v>
      </c>
      <c r="K1910" t="s">
        <v>13803</v>
      </c>
      <c r="L1910">
        <v>270107</v>
      </c>
      <c r="M1910" t="s">
        <v>13588</v>
      </c>
      <c r="N1910">
        <v>270107006</v>
      </c>
      <c r="O1910" t="s">
        <v>13613</v>
      </c>
      <c r="P1910">
        <v>2194</v>
      </c>
      <c r="Q1910">
        <v>0</v>
      </c>
      <c r="R1910">
        <v>0</v>
      </c>
    </row>
    <row r="1911" spans="1:18" x14ac:dyDescent="0.25">
      <c r="A1911">
        <v>13</v>
      </c>
      <c r="B1911">
        <v>13302</v>
      </c>
      <c r="C1911" t="s">
        <v>10678</v>
      </c>
      <c r="D1911" t="s">
        <v>1930</v>
      </c>
      <c r="E1911">
        <v>2</v>
      </c>
      <c r="F1911" t="s">
        <v>13804</v>
      </c>
      <c r="G1911" s="88">
        <v>2</v>
      </c>
      <c r="H1911" s="88" t="s">
        <v>13770</v>
      </c>
      <c r="I1911">
        <v>1</v>
      </c>
      <c r="J1911" t="s">
        <v>13801</v>
      </c>
      <c r="K1911" t="s">
        <v>13805</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2</v>
      </c>
      <c r="F1912" t="s">
        <v>13804</v>
      </c>
      <c r="G1912" s="88">
        <v>2</v>
      </c>
      <c r="H1912" s="88" t="s">
        <v>13770</v>
      </c>
      <c r="I1912">
        <v>1</v>
      </c>
      <c r="J1912" t="s">
        <v>13801</v>
      </c>
      <c r="K1912" t="s">
        <v>13806</v>
      </c>
      <c r="L1912">
        <v>270107</v>
      </c>
      <c r="M1912" t="s">
        <v>13588</v>
      </c>
      <c r="N1912">
        <v>270107006</v>
      </c>
      <c r="O1912" t="s">
        <v>13613</v>
      </c>
      <c r="P1912">
        <v>6582</v>
      </c>
      <c r="Q1912">
        <v>0</v>
      </c>
      <c r="R1912">
        <v>0</v>
      </c>
    </row>
    <row r="1913" spans="1:18" x14ac:dyDescent="0.25">
      <c r="A1913">
        <v>13</v>
      </c>
      <c r="B1913">
        <v>13302</v>
      </c>
      <c r="C1913" t="s">
        <v>10678</v>
      </c>
      <c r="D1913" t="s">
        <v>1930</v>
      </c>
      <c r="E1913">
        <v>3</v>
      </c>
      <c r="F1913" t="s">
        <v>13807</v>
      </c>
      <c r="G1913" s="88">
        <v>1</v>
      </c>
      <c r="H1913" s="88" t="s">
        <v>8278</v>
      </c>
      <c r="I1913">
        <v>1</v>
      </c>
      <c r="J1913" t="s">
        <v>13801</v>
      </c>
      <c r="K1913" t="s">
        <v>13808</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3</v>
      </c>
      <c r="F1914" t="s">
        <v>13807</v>
      </c>
      <c r="G1914" s="88">
        <v>1</v>
      </c>
      <c r="H1914" s="88" t="s">
        <v>8278</v>
      </c>
      <c r="I1914">
        <v>1</v>
      </c>
      <c r="J1914" t="s">
        <v>13801</v>
      </c>
      <c r="K1914" t="s">
        <v>13809</v>
      </c>
      <c r="L1914">
        <v>270107</v>
      </c>
      <c r="M1914" t="s">
        <v>13588</v>
      </c>
      <c r="N1914">
        <v>270107006</v>
      </c>
      <c r="O1914" t="s">
        <v>13613</v>
      </c>
      <c r="P1914">
        <v>2194</v>
      </c>
      <c r="Q1914">
        <v>0</v>
      </c>
      <c r="R1914">
        <v>0</v>
      </c>
    </row>
    <row r="1915" spans="1:18" x14ac:dyDescent="0.25">
      <c r="A1915">
        <v>13</v>
      </c>
      <c r="B1915">
        <v>13302</v>
      </c>
      <c r="C1915" t="s">
        <v>10678</v>
      </c>
      <c r="D1915" t="s">
        <v>1930</v>
      </c>
      <c r="E1915">
        <v>4</v>
      </c>
      <c r="F1915" t="s">
        <v>13810</v>
      </c>
      <c r="G1915" s="88">
        <v>1</v>
      </c>
      <c r="H1915" s="88" t="s">
        <v>8278</v>
      </c>
      <c r="I1915">
        <v>1</v>
      </c>
      <c r="J1915" t="s">
        <v>13801</v>
      </c>
      <c r="K1915" t="s">
        <v>13811</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4</v>
      </c>
      <c r="F1916" t="s">
        <v>13810</v>
      </c>
      <c r="G1916" s="88">
        <v>1</v>
      </c>
      <c r="H1916" s="88" t="s">
        <v>8278</v>
      </c>
      <c r="I1916">
        <v>1</v>
      </c>
      <c r="J1916" t="s">
        <v>13801</v>
      </c>
      <c r="K1916" t="s">
        <v>13812</v>
      </c>
      <c r="L1916">
        <v>270107</v>
      </c>
      <c r="M1916" t="s">
        <v>13588</v>
      </c>
      <c r="N1916">
        <v>270107006</v>
      </c>
      <c r="O1916" t="s">
        <v>13613</v>
      </c>
      <c r="P1916">
        <v>2194</v>
      </c>
      <c r="Q1916">
        <v>0</v>
      </c>
      <c r="R1916">
        <v>0</v>
      </c>
    </row>
    <row r="1917" spans="1:18" x14ac:dyDescent="0.25">
      <c r="A1917">
        <v>13</v>
      </c>
      <c r="B1917">
        <v>13302</v>
      </c>
      <c r="C1917" t="s">
        <v>10678</v>
      </c>
      <c r="D1917" t="s">
        <v>1930</v>
      </c>
      <c r="E1917">
        <v>7</v>
      </c>
      <c r="F1917" t="s">
        <v>13813</v>
      </c>
      <c r="G1917" s="88">
        <v>2</v>
      </c>
      <c r="H1917" s="88" t="s">
        <v>13770</v>
      </c>
      <c r="I1917">
        <v>3</v>
      </c>
      <c r="J1917" t="s">
        <v>13814</v>
      </c>
      <c r="K1917" t="s">
        <v>13771</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7</v>
      </c>
      <c r="F1918" t="s">
        <v>13813</v>
      </c>
      <c r="G1918" s="88">
        <v>2</v>
      </c>
      <c r="H1918" s="88" t="s">
        <v>13770</v>
      </c>
      <c r="I1918">
        <v>3</v>
      </c>
      <c r="J1918" t="s">
        <v>13814</v>
      </c>
      <c r="K1918" t="s">
        <v>13815</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7</v>
      </c>
      <c r="F1919" t="s">
        <v>13813</v>
      </c>
      <c r="G1919" s="88">
        <v>2</v>
      </c>
      <c r="H1919" s="88" t="s">
        <v>13770</v>
      </c>
      <c r="I1919">
        <v>3</v>
      </c>
      <c r="J1919" t="s">
        <v>13814</v>
      </c>
      <c r="K1919" t="s">
        <v>13816</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13800</v>
      </c>
      <c r="G1920" s="88">
        <v>1</v>
      </c>
      <c r="H1920" s="88" t="s">
        <v>8278</v>
      </c>
      <c r="I1920">
        <v>1</v>
      </c>
      <c r="J1920" t="s">
        <v>13801</v>
      </c>
      <c r="K1920" t="s">
        <v>13802</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2</v>
      </c>
      <c r="F1921" t="s">
        <v>13804</v>
      </c>
      <c r="G1921" s="88">
        <v>2</v>
      </c>
      <c r="H1921" s="88" t="s">
        <v>13770</v>
      </c>
      <c r="I1921">
        <v>1</v>
      </c>
      <c r="J1921" t="s">
        <v>13801</v>
      </c>
      <c r="K1921" t="s">
        <v>13805</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3</v>
      </c>
      <c r="F1922" t="s">
        <v>13807</v>
      </c>
      <c r="G1922" s="88">
        <v>1</v>
      </c>
      <c r="H1922" s="88" t="s">
        <v>8278</v>
      </c>
      <c r="I1922">
        <v>1</v>
      </c>
      <c r="J1922" t="s">
        <v>13801</v>
      </c>
      <c r="K1922" t="s">
        <v>13808</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4</v>
      </c>
      <c r="F1923" t="s">
        <v>13810</v>
      </c>
      <c r="G1923" s="88">
        <v>1</v>
      </c>
      <c r="H1923" s="88" t="s">
        <v>8278</v>
      </c>
      <c r="I1923">
        <v>1</v>
      </c>
      <c r="J1923" t="s">
        <v>13801</v>
      </c>
      <c r="K1923" t="s">
        <v>13811</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7</v>
      </c>
      <c r="F1924" t="s">
        <v>13813</v>
      </c>
      <c r="G1924" s="88">
        <v>2</v>
      </c>
      <c r="H1924" s="88" t="s">
        <v>13770</v>
      </c>
      <c r="I1924">
        <v>3</v>
      </c>
      <c r="J1924" t="s">
        <v>13814</v>
      </c>
      <c r="K1924" t="s">
        <v>13771</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7</v>
      </c>
      <c r="F1925" t="s">
        <v>13813</v>
      </c>
      <c r="G1925" s="88">
        <v>2</v>
      </c>
      <c r="H1925" s="88" t="s">
        <v>13770</v>
      </c>
      <c r="I1925">
        <v>3</v>
      </c>
      <c r="J1925" t="s">
        <v>13814</v>
      </c>
      <c r="K1925" t="s">
        <v>13815</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13800</v>
      </c>
      <c r="G1926" s="88">
        <v>1</v>
      </c>
      <c r="H1926" s="88" t="s">
        <v>8278</v>
      </c>
      <c r="I1926">
        <v>1</v>
      </c>
      <c r="J1926" t="s">
        <v>13801</v>
      </c>
      <c r="K1926" t="s">
        <v>13802</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13800</v>
      </c>
      <c r="G1927" s="88">
        <v>1</v>
      </c>
      <c r="H1927" s="88" t="s">
        <v>8278</v>
      </c>
      <c r="I1927">
        <v>1</v>
      </c>
      <c r="J1927" t="s">
        <v>13801</v>
      </c>
      <c r="K1927" t="s">
        <v>13803</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2</v>
      </c>
      <c r="F1928" t="s">
        <v>13804</v>
      </c>
      <c r="G1928" s="88">
        <v>2</v>
      </c>
      <c r="H1928" s="88" t="s">
        <v>13770</v>
      </c>
      <c r="I1928">
        <v>1</v>
      </c>
      <c r="J1928" t="s">
        <v>13801</v>
      </c>
      <c r="K1928" t="s">
        <v>13805</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2</v>
      </c>
      <c r="F1929" t="s">
        <v>13804</v>
      </c>
      <c r="G1929" s="88">
        <v>2</v>
      </c>
      <c r="H1929" s="88" t="s">
        <v>13770</v>
      </c>
      <c r="I1929">
        <v>1</v>
      </c>
      <c r="J1929" t="s">
        <v>13801</v>
      </c>
      <c r="K1929" t="s">
        <v>13806</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3</v>
      </c>
      <c r="F1930" t="s">
        <v>13807</v>
      </c>
      <c r="G1930" s="88">
        <v>1</v>
      </c>
      <c r="H1930" s="88" t="s">
        <v>8278</v>
      </c>
      <c r="I1930">
        <v>1</v>
      </c>
      <c r="J1930" t="s">
        <v>13801</v>
      </c>
      <c r="K1930" t="s">
        <v>13808</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3</v>
      </c>
      <c r="F1931" t="s">
        <v>13807</v>
      </c>
      <c r="G1931" s="88">
        <v>1</v>
      </c>
      <c r="H1931" s="88" t="s">
        <v>8278</v>
      </c>
      <c r="I1931">
        <v>1</v>
      </c>
      <c r="J1931" t="s">
        <v>13801</v>
      </c>
      <c r="K1931" t="s">
        <v>13809</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4</v>
      </c>
      <c r="F1932" t="s">
        <v>13810</v>
      </c>
      <c r="G1932" s="88">
        <v>1</v>
      </c>
      <c r="H1932" s="88" t="s">
        <v>8278</v>
      </c>
      <c r="I1932">
        <v>1</v>
      </c>
      <c r="J1932" t="s">
        <v>13801</v>
      </c>
      <c r="K1932" t="s">
        <v>13811</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4</v>
      </c>
      <c r="F1933" t="s">
        <v>13810</v>
      </c>
      <c r="G1933" s="88">
        <v>1</v>
      </c>
      <c r="H1933" s="88" t="s">
        <v>8278</v>
      </c>
      <c r="I1933">
        <v>1</v>
      </c>
      <c r="J1933" t="s">
        <v>13801</v>
      </c>
      <c r="K1933" t="s">
        <v>13812</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7</v>
      </c>
      <c r="F1934" t="s">
        <v>13813</v>
      </c>
      <c r="G1934" s="88">
        <v>2</v>
      </c>
      <c r="H1934" s="88" t="s">
        <v>13770</v>
      </c>
      <c r="I1934">
        <v>3</v>
      </c>
      <c r="J1934" t="s">
        <v>13814</v>
      </c>
      <c r="K1934" t="s">
        <v>13771</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7</v>
      </c>
      <c r="F1935" t="s">
        <v>13813</v>
      </c>
      <c r="G1935" s="88">
        <v>2</v>
      </c>
      <c r="H1935" s="88" t="s">
        <v>13770</v>
      </c>
      <c r="I1935">
        <v>3</v>
      </c>
      <c r="J1935" t="s">
        <v>13814</v>
      </c>
      <c r="K1935" t="s">
        <v>13815</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7</v>
      </c>
      <c r="F1936" t="s">
        <v>13813</v>
      </c>
      <c r="G1936" s="88">
        <v>2</v>
      </c>
      <c r="H1936" s="88" t="s">
        <v>13770</v>
      </c>
      <c r="I1936">
        <v>3</v>
      </c>
      <c r="J1936" t="s">
        <v>13814</v>
      </c>
      <c r="K1936" t="s">
        <v>13816</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13800</v>
      </c>
      <c r="G1937" s="88">
        <v>1</v>
      </c>
      <c r="H1937" s="88" t="s">
        <v>8278</v>
      </c>
      <c r="I1937">
        <v>1</v>
      </c>
      <c r="J1937" t="s">
        <v>13801</v>
      </c>
      <c r="K1937" t="s">
        <v>13802</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13800</v>
      </c>
      <c r="G1938" s="88">
        <v>1</v>
      </c>
      <c r="H1938" s="88" t="s">
        <v>8278</v>
      </c>
      <c r="I1938">
        <v>1</v>
      </c>
      <c r="J1938" t="s">
        <v>13801</v>
      </c>
      <c r="K1938" t="s">
        <v>13803</v>
      </c>
      <c r="L1938">
        <v>270107</v>
      </c>
      <c r="M1938" t="s">
        <v>13588</v>
      </c>
      <c r="N1938">
        <v>270107006</v>
      </c>
      <c r="O1938" t="s">
        <v>13613</v>
      </c>
      <c r="P1938">
        <v>4231</v>
      </c>
      <c r="Q1938">
        <v>0</v>
      </c>
      <c r="R1938">
        <v>0</v>
      </c>
    </row>
    <row r="1939" spans="1:18" x14ac:dyDescent="0.25">
      <c r="A1939">
        <v>13</v>
      </c>
      <c r="B1939">
        <v>13402</v>
      </c>
      <c r="C1939" t="s">
        <v>10678</v>
      </c>
      <c r="D1939" t="s">
        <v>1939</v>
      </c>
      <c r="E1939">
        <v>2</v>
      </c>
      <c r="F1939" t="s">
        <v>13804</v>
      </c>
      <c r="G1939" s="88">
        <v>2</v>
      </c>
      <c r="H1939" s="88" t="s">
        <v>13770</v>
      </c>
      <c r="I1939">
        <v>1</v>
      </c>
      <c r="J1939" t="s">
        <v>13801</v>
      </c>
      <c r="K1939" t="s">
        <v>13805</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2</v>
      </c>
      <c r="F1940" t="s">
        <v>13804</v>
      </c>
      <c r="G1940" s="88">
        <v>2</v>
      </c>
      <c r="H1940" s="88" t="s">
        <v>13770</v>
      </c>
      <c r="I1940">
        <v>1</v>
      </c>
      <c r="J1940" t="s">
        <v>13801</v>
      </c>
      <c r="K1940" t="s">
        <v>13806</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3</v>
      </c>
      <c r="F1941" t="s">
        <v>13807</v>
      </c>
      <c r="G1941" s="88">
        <v>1</v>
      </c>
      <c r="H1941" s="88" t="s">
        <v>8278</v>
      </c>
      <c r="I1941">
        <v>1</v>
      </c>
      <c r="J1941" t="s">
        <v>13801</v>
      </c>
      <c r="K1941" t="s">
        <v>13808</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4</v>
      </c>
      <c r="F1942" t="s">
        <v>13810</v>
      </c>
      <c r="G1942" s="88">
        <v>1</v>
      </c>
      <c r="H1942" s="88" t="s">
        <v>8278</v>
      </c>
      <c r="I1942">
        <v>1</v>
      </c>
      <c r="J1942" t="s">
        <v>13801</v>
      </c>
      <c r="K1942" t="s">
        <v>13811</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4</v>
      </c>
      <c r="F1943" t="s">
        <v>13810</v>
      </c>
      <c r="G1943" s="88">
        <v>1</v>
      </c>
      <c r="H1943" s="88" t="s">
        <v>8278</v>
      </c>
      <c r="I1943">
        <v>1</v>
      </c>
      <c r="J1943" t="s">
        <v>13801</v>
      </c>
      <c r="K1943" t="s">
        <v>13812</v>
      </c>
      <c r="L1943">
        <v>270107</v>
      </c>
      <c r="M1943" t="s">
        <v>13588</v>
      </c>
      <c r="N1943">
        <v>270107006</v>
      </c>
      <c r="O1943" t="s">
        <v>13613</v>
      </c>
      <c r="P1943">
        <v>4231</v>
      </c>
      <c r="Q1943">
        <v>0</v>
      </c>
      <c r="R1943">
        <v>0</v>
      </c>
    </row>
    <row r="1944" spans="1:18" x14ac:dyDescent="0.25">
      <c r="A1944">
        <v>13</v>
      </c>
      <c r="B1944">
        <v>13402</v>
      </c>
      <c r="C1944" t="s">
        <v>10678</v>
      </c>
      <c r="D1944" t="s">
        <v>1939</v>
      </c>
      <c r="E1944">
        <v>7</v>
      </c>
      <c r="F1944" t="s">
        <v>13813</v>
      </c>
      <c r="G1944" s="88">
        <v>2</v>
      </c>
      <c r="H1944" s="88" t="s">
        <v>13770</v>
      </c>
      <c r="I1944">
        <v>3</v>
      </c>
      <c r="J1944" t="s">
        <v>13814</v>
      </c>
      <c r="K1944" t="s">
        <v>13771</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7</v>
      </c>
      <c r="F1945" t="s">
        <v>13813</v>
      </c>
      <c r="G1945" s="88">
        <v>2</v>
      </c>
      <c r="H1945" s="88" t="s">
        <v>13770</v>
      </c>
      <c r="I1945">
        <v>3</v>
      </c>
      <c r="J1945" t="s">
        <v>13814</v>
      </c>
      <c r="K1945" t="s">
        <v>13815</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7</v>
      </c>
      <c r="F1946" t="s">
        <v>13813</v>
      </c>
      <c r="G1946" s="88">
        <v>2</v>
      </c>
      <c r="H1946" s="88" t="s">
        <v>13770</v>
      </c>
      <c r="I1946">
        <v>3</v>
      </c>
      <c r="J1946" t="s">
        <v>13814</v>
      </c>
      <c r="K1946" t="s">
        <v>13816</v>
      </c>
      <c r="L1946">
        <v>270107</v>
      </c>
      <c r="M1946" t="s">
        <v>13588</v>
      </c>
      <c r="N1946">
        <v>270107005</v>
      </c>
      <c r="O1946" t="s">
        <v>13608</v>
      </c>
      <c r="P1946">
        <v>4231</v>
      </c>
      <c r="Q1946">
        <v>0</v>
      </c>
      <c r="R1946">
        <v>4173.0087700534759</v>
      </c>
    </row>
    <row r="1947" spans="1:18" x14ac:dyDescent="0.25">
      <c r="A1947">
        <v>13</v>
      </c>
      <c r="B1947">
        <v>13403</v>
      </c>
      <c r="C1947" t="s">
        <v>10678</v>
      </c>
      <c r="D1947" t="s">
        <v>13777</v>
      </c>
      <c r="E1947">
        <v>1</v>
      </c>
      <c r="F1947" t="s">
        <v>13800</v>
      </c>
      <c r="G1947" s="88">
        <v>1</v>
      </c>
      <c r="H1947" s="88" t="s">
        <v>8278</v>
      </c>
      <c r="I1947">
        <v>1</v>
      </c>
      <c r="J1947" t="s">
        <v>13801</v>
      </c>
      <c r="K1947" t="s">
        <v>13802</v>
      </c>
      <c r="L1947">
        <v>270107</v>
      </c>
      <c r="M1947" t="s">
        <v>13588</v>
      </c>
      <c r="N1947">
        <v>270107006</v>
      </c>
      <c r="O1947" t="s">
        <v>13613</v>
      </c>
      <c r="P1947">
        <v>0</v>
      </c>
      <c r="Q1947">
        <v>7556.7655852234693</v>
      </c>
      <c r="R1947">
        <v>0</v>
      </c>
    </row>
    <row r="1948" spans="1:18" x14ac:dyDescent="0.25">
      <c r="A1948">
        <v>13</v>
      </c>
      <c r="B1948">
        <v>13403</v>
      </c>
      <c r="C1948" t="s">
        <v>10678</v>
      </c>
      <c r="D1948" t="s">
        <v>13777</v>
      </c>
      <c r="E1948">
        <v>1</v>
      </c>
      <c r="F1948" t="s">
        <v>13800</v>
      </c>
      <c r="G1948" s="88">
        <v>1</v>
      </c>
      <c r="H1948" s="88" t="s">
        <v>8278</v>
      </c>
      <c r="I1948">
        <v>1</v>
      </c>
      <c r="J1948" t="s">
        <v>13801</v>
      </c>
      <c r="K1948" t="s">
        <v>13803</v>
      </c>
      <c r="L1948">
        <v>270107</v>
      </c>
      <c r="M1948" t="s">
        <v>13588</v>
      </c>
      <c r="N1948">
        <v>270107006</v>
      </c>
      <c r="O1948" t="s">
        <v>13613</v>
      </c>
      <c r="P1948">
        <v>0</v>
      </c>
      <c r="Q1948">
        <v>2772.0267379679099</v>
      </c>
      <c r="R1948">
        <v>0</v>
      </c>
    </row>
    <row r="1949" spans="1:18" x14ac:dyDescent="0.25">
      <c r="A1949">
        <v>13</v>
      </c>
      <c r="B1949">
        <v>13403</v>
      </c>
      <c r="C1949" t="s">
        <v>10678</v>
      </c>
      <c r="D1949" t="s">
        <v>13777</v>
      </c>
      <c r="E1949">
        <v>2</v>
      </c>
      <c r="F1949" t="s">
        <v>13804</v>
      </c>
      <c r="G1949" s="88">
        <v>2</v>
      </c>
      <c r="H1949" s="88" t="s">
        <v>13770</v>
      </c>
      <c r="I1949">
        <v>1</v>
      </c>
      <c r="J1949" t="s">
        <v>13801</v>
      </c>
      <c r="K1949" t="s">
        <v>13805</v>
      </c>
      <c r="L1949">
        <v>270107</v>
      </c>
      <c r="M1949" t="s">
        <v>13588</v>
      </c>
      <c r="N1949">
        <v>270107006</v>
      </c>
      <c r="O1949" t="s">
        <v>13613</v>
      </c>
      <c r="P1949">
        <v>0</v>
      </c>
      <c r="Q1949">
        <v>7556.7655852234693</v>
      </c>
      <c r="R1949">
        <v>0</v>
      </c>
    </row>
    <row r="1950" spans="1:18" x14ac:dyDescent="0.25">
      <c r="A1950">
        <v>13</v>
      </c>
      <c r="B1950">
        <v>13403</v>
      </c>
      <c r="C1950" t="s">
        <v>10678</v>
      </c>
      <c r="D1950" t="s">
        <v>13777</v>
      </c>
      <c r="E1950">
        <v>2</v>
      </c>
      <c r="F1950" t="s">
        <v>13804</v>
      </c>
      <c r="G1950" s="88">
        <v>2</v>
      </c>
      <c r="H1950" s="88" t="s">
        <v>13770</v>
      </c>
      <c r="I1950">
        <v>1</v>
      </c>
      <c r="J1950" t="s">
        <v>13801</v>
      </c>
      <c r="K1950" t="s">
        <v>13806</v>
      </c>
      <c r="L1950">
        <v>270107</v>
      </c>
      <c r="M1950" t="s">
        <v>13588</v>
      </c>
      <c r="N1950">
        <v>270107006</v>
      </c>
      <c r="O1950" t="s">
        <v>13613</v>
      </c>
      <c r="P1950">
        <v>0</v>
      </c>
      <c r="Q1950">
        <v>2772.0267379679099</v>
      </c>
      <c r="R1950">
        <v>0</v>
      </c>
    </row>
    <row r="1951" spans="1:18" x14ac:dyDescent="0.25">
      <c r="A1951">
        <v>13</v>
      </c>
      <c r="B1951">
        <v>13403</v>
      </c>
      <c r="C1951" t="s">
        <v>10678</v>
      </c>
      <c r="D1951" t="s">
        <v>13777</v>
      </c>
      <c r="E1951">
        <v>3</v>
      </c>
      <c r="F1951" t="s">
        <v>13807</v>
      </c>
      <c r="G1951" s="88">
        <v>1</v>
      </c>
      <c r="H1951" s="88" t="s">
        <v>8278</v>
      </c>
      <c r="I1951">
        <v>1</v>
      </c>
      <c r="J1951" t="s">
        <v>13801</v>
      </c>
      <c r="K1951" t="s">
        <v>13808</v>
      </c>
      <c r="L1951">
        <v>270107</v>
      </c>
      <c r="M1951" t="s">
        <v>13588</v>
      </c>
      <c r="N1951">
        <v>270107006</v>
      </c>
      <c r="O1951" t="s">
        <v>13613</v>
      </c>
      <c r="P1951">
        <v>0</v>
      </c>
      <c r="Q1951">
        <v>7556.7655852234693</v>
      </c>
      <c r="R1951">
        <v>0</v>
      </c>
    </row>
    <row r="1952" spans="1:18" x14ac:dyDescent="0.25">
      <c r="A1952">
        <v>13</v>
      </c>
      <c r="B1952">
        <v>13403</v>
      </c>
      <c r="C1952" t="s">
        <v>10678</v>
      </c>
      <c r="D1952" t="s">
        <v>13777</v>
      </c>
      <c r="E1952">
        <v>3</v>
      </c>
      <c r="F1952" t="s">
        <v>13807</v>
      </c>
      <c r="G1952" s="88">
        <v>1</v>
      </c>
      <c r="H1952" s="88" t="s">
        <v>8278</v>
      </c>
      <c r="I1952">
        <v>1</v>
      </c>
      <c r="J1952" t="s">
        <v>13801</v>
      </c>
      <c r="K1952" t="s">
        <v>13809</v>
      </c>
      <c r="L1952">
        <v>270107</v>
      </c>
      <c r="M1952" t="s">
        <v>13588</v>
      </c>
      <c r="N1952">
        <v>270107006</v>
      </c>
      <c r="O1952" t="s">
        <v>13613</v>
      </c>
      <c r="P1952">
        <v>0</v>
      </c>
      <c r="Q1952">
        <v>2772.0267379679099</v>
      </c>
      <c r="R1952">
        <v>0</v>
      </c>
    </row>
    <row r="1953" spans="1:18" x14ac:dyDescent="0.25">
      <c r="A1953">
        <v>13</v>
      </c>
      <c r="B1953">
        <v>13403</v>
      </c>
      <c r="C1953" t="s">
        <v>10678</v>
      </c>
      <c r="D1953" t="s">
        <v>13777</v>
      </c>
      <c r="E1953">
        <v>4</v>
      </c>
      <c r="F1953" t="s">
        <v>13810</v>
      </c>
      <c r="G1953" s="88">
        <v>1</v>
      </c>
      <c r="H1953" s="88" t="s">
        <v>8278</v>
      </c>
      <c r="I1953">
        <v>1</v>
      </c>
      <c r="J1953" t="s">
        <v>13801</v>
      </c>
      <c r="K1953" t="s">
        <v>13811</v>
      </c>
      <c r="L1953">
        <v>270107</v>
      </c>
      <c r="M1953" t="s">
        <v>13588</v>
      </c>
      <c r="N1953">
        <v>270107006</v>
      </c>
      <c r="O1953" t="s">
        <v>13613</v>
      </c>
      <c r="P1953">
        <v>0</v>
      </c>
      <c r="Q1953">
        <v>7556.7655852234693</v>
      </c>
      <c r="R1953">
        <v>0</v>
      </c>
    </row>
    <row r="1954" spans="1:18" x14ac:dyDescent="0.25">
      <c r="A1954">
        <v>13</v>
      </c>
      <c r="B1954">
        <v>13403</v>
      </c>
      <c r="C1954" t="s">
        <v>10678</v>
      </c>
      <c r="D1954" t="s">
        <v>13777</v>
      </c>
      <c r="E1954">
        <v>4</v>
      </c>
      <c r="F1954" t="s">
        <v>13810</v>
      </c>
      <c r="G1954" s="88">
        <v>1</v>
      </c>
      <c r="H1954" s="88" t="s">
        <v>8278</v>
      </c>
      <c r="I1954">
        <v>1</v>
      </c>
      <c r="J1954" t="s">
        <v>13801</v>
      </c>
      <c r="K1954" t="s">
        <v>13812</v>
      </c>
      <c r="L1954">
        <v>270107</v>
      </c>
      <c r="M1954" t="s">
        <v>13588</v>
      </c>
      <c r="N1954">
        <v>270107006</v>
      </c>
      <c r="O1954" t="s">
        <v>13613</v>
      </c>
      <c r="P1954">
        <v>0</v>
      </c>
      <c r="Q1954">
        <v>2772.0267379679099</v>
      </c>
      <c r="R1954">
        <v>0</v>
      </c>
    </row>
    <row r="1955" spans="1:18" x14ac:dyDescent="0.25">
      <c r="A1955">
        <v>13</v>
      </c>
      <c r="B1955">
        <v>13403</v>
      </c>
      <c r="C1955" t="s">
        <v>10678</v>
      </c>
      <c r="D1955" t="s">
        <v>13777</v>
      </c>
      <c r="E1955">
        <v>7</v>
      </c>
      <c r="F1955" t="s">
        <v>13813</v>
      </c>
      <c r="G1955" s="88">
        <v>2</v>
      </c>
      <c r="H1955" s="88" t="s">
        <v>13770</v>
      </c>
      <c r="I1955">
        <v>3</v>
      </c>
      <c r="J1955" t="s">
        <v>13814</v>
      </c>
      <c r="K1955" t="s">
        <v>13771</v>
      </c>
      <c r="L1955">
        <v>270107</v>
      </c>
      <c r="M1955" t="s">
        <v>13588</v>
      </c>
      <c r="N1955">
        <v>270107005</v>
      </c>
      <c r="O1955" t="s">
        <v>13608</v>
      </c>
      <c r="P1955">
        <v>0</v>
      </c>
      <c r="Q1955">
        <v>3638.0666666666698</v>
      </c>
      <c r="R1955">
        <v>0</v>
      </c>
    </row>
    <row r="1956" spans="1:18" x14ac:dyDescent="0.25">
      <c r="A1956">
        <v>13</v>
      </c>
      <c r="B1956">
        <v>13403</v>
      </c>
      <c r="C1956" t="s">
        <v>10678</v>
      </c>
      <c r="D1956" t="s">
        <v>13777</v>
      </c>
      <c r="E1956">
        <v>7</v>
      </c>
      <c r="F1956" t="s">
        <v>13813</v>
      </c>
      <c r="G1956" s="88">
        <v>2</v>
      </c>
      <c r="H1956" s="88" t="s">
        <v>13770</v>
      </c>
      <c r="I1956">
        <v>3</v>
      </c>
      <c r="J1956" t="s">
        <v>13814</v>
      </c>
      <c r="K1956" t="s">
        <v>13815</v>
      </c>
      <c r="L1956">
        <v>270107</v>
      </c>
      <c r="M1956" t="s">
        <v>13588</v>
      </c>
      <c r="N1956">
        <v>270107005</v>
      </c>
      <c r="O1956" t="s">
        <v>13608</v>
      </c>
      <c r="P1956">
        <v>0</v>
      </c>
      <c r="Q1956">
        <v>3918.6989185568</v>
      </c>
      <c r="R1956">
        <v>0</v>
      </c>
    </row>
    <row r="1957" spans="1:18" x14ac:dyDescent="0.25">
      <c r="A1957">
        <v>13</v>
      </c>
      <c r="B1957">
        <v>13403</v>
      </c>
      <c r="C1957" t="s">
        <v>10678</v>
      </c>
      <c r="D1957" t="s">
        <v>13777</v>
      </c>
      <c r="E1957">
        <v>7</v>
      </c>
      <c r="F1957" t="s">
        <v>13813</v>
      </c>
      <c r="G1957" s="88">
        <v>2</v>
      </c>
      <c r="H1957" s="88" t="s">
        <v>13770</v>
      </c>
      <c r="I1957">
        <v>3</v>
      </c>
      <c r="J1957" t="s">
        <v>13814</v>
      </c>
      <c r="K1957" t="s">
        <v>13816</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13800</v>
      </c>
      <c r="G1958" s="88">
        <v>1</v>
      </c>
      <c r="H1958" s="88" t="s">
        <v>8278</v>
      </c>
      <c r="I1958">
        <v>1</v>
      </c>
      <c r="J1958" t="s">
        <v>13801</v>
      </c>
      <c r="K1958" t="s">
        <v>13802</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2</v>
      </c>
      <c r="F1959" t="s">
        <v>13804</v>
      </c>
      <c r="G1959" s="88">
        <v>2</v>
      </c>
      <c r="H1959" s="88" t="s">
        <v>13770</v>
      </c>
      <c r="I1959">
        <v>1</v>
      </c>
      <c r="J1959" t="s">
        <v>13801</v>
      </c>
      <c r="K1959" t="s">
        <v>13805</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2</v>
      </c>
      <c r="F1960" t="s">
        <v>13804</v>
      </c>
      <c r="G1960" s="88">
        <v>2</v>
      </c>
      <c r="H1960" s="88" t="s">
        <v>13770</v>
      </c>
      <c r="I1960">
        <v>1</v>
      </c>
      <c r="J1960" t="s">
        <v>13801</v>
      </c>
      <c r="K1960" t="s">
        <v>13806</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3</v>
      </c>
      <c r="F1961" t="s">
        <v>13807</v>
      </c>
      <c r="G1961" s="88">
        <v>1</v>
      </c>
      <c r="H1961" s="88" t="s">
        <v>8278</v>
      </c>
      <c r="I1961">
        <v>1</v>
      </c>
      <c r="J1961" t="s">
        <v>13801</v>
      </c>
      <c r="K1961" t="s">
        <v>13808</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4</v>
      </c>
      <c r="F1962" t="s">
        <v>13810</v>
      </c>
      <c r="G1962" s="88">
        <v>1</v>
      </c>
      <c r="H1962" s="88" t="s">
        <v>8278</v>
      </c>
      <c r="I1962">
        <v>1</v>
      </c>
      <c r="J1962" t="s">
        <v>13801</v>
      </c>
      <c r="K1962" t="s">
        <v>13811</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7</v>
      </c>
      <c r="F1963" t="s">
        <v>13813</v>
      </c>
      <c r="G1963" s="88">
        <v>2</v>
      </c>
      <c r="H1963" s="88" t="s">
        <v>13770</v>
      </c>
      <c r="I1963">
        <v>3</v>
      </c>
      <c r="J1963" t="s">
        <v>13814</v>
      </c>
      <c r="K1963" t="s">
        <v>13771</v>
      </c>
      <c r="L1963">
        <v>270107</v>
      </c>
      <c r="M1963" t="s">
        <v>13588</v>
      </c>
      <c r="N1963">
        <v>270107005</v>
      </c>
      <c r="O1963" t="s">
        <v>13608</v>
      </c>
      <c r="P1963">
        <v>8212</v>
      </c>
      <c r="Q1963">
        <v>0</v>
      </c>
      <c r="R1963">
        <v>0</v>
      </c>
    </row>
    <row r="1964" spans="1:18" x14ac:dyDescent="0.25">
      <c r="A1964">
        <v>13</v>
      </c>
      <c r="B1964">
        <v>13404</v>
      </c>
      <c r="C1964" t="s">
        <v>10678</v>
      </c>
      <c r="D1964" t="s">
        <v>1945</v>
      </c>
      <c r="E1964">
        <v>7</v>
      </c>
      <c r="F1964" t="s">
        <v>13813</v>
      </c>
      <c r="G1964" s="88">
        <v>2</v>
      </c>
      <c r="H1964" s="88" t="s">
        <v>13770</v>
      </c>
      <c r="I1964">
        <v>3</v>
      </c>
      <c r="J1964" t="s">
        <v>13814</v>
      </c>
      <c r="K1964" t="s">
        <v>13815</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7</v>
      </c>
      <c r="F1965" t="s">
        <v>13813</v>
      </c>
      <c r="G1965" s="88">
        <v>2</v>
      </c>
      <c r="H1965" s="88" t="s">
        <v>13770</v>
      </c>
      <c r="I1965">
        <v>3</v>
      </c>
      <c r="J1965" t="s">
        <v>13814</v>
      </c>
      <c r="K1965" t="s">
        <v>13816</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13800</v>
      </c>
      <c r="G1966" s="88">
        <v>1</v>
      </c>
      <c r="H1966" s="88" t="s">
        <v>8278</v>
      </c>
      <c r="I1966">
        <v>1</v>
      </c>
      <c r="J1966" t="s">
        <v>13801</v>
      </c>
      <c r="K1966" t="s">
        <v>13802</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13800</v>
      </c>
      <c r="G1967" s="88">
        <v>1</v>
      </c>
      <c r="H1967" s="88" t="s">
        <v>8278</v>
      </c>
      <c r="I1967">
        <v>1</v>
      </c>
      <c r="J1967" t="s">
        <v>13801</v>
      </c>
      <c r="K1967" t="s">
        <v>13803</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2</v>
      </c>
      <c r="F1968" t="s">
        <v>13804</v>
      </c>
      <c r="G1968" s="88">
        <v>2</v>
      </c>
      <c r="H1968" s="88" t="s">
        <v>13770</v>
      </c>
      <c r="I1968">
        <v>1</v>
      </c>
      <c r="J1968" t="s">
        <v>13801</v>
      </c>
      <c r="K1968" t="s">
        <v>13805</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2</v>
      </c>
      <c r="F1969" t="s">
        <v>13804</v>
      </c>
      <c r="G1969" s="88">
        <v>2</v>
      </c>
      <c r="H1969" s="88" t="s">
        <v>13770</v>
      </c>
      <c r="I1969">
        <v>1</v>
      </c>
      <c r="J1969" t="s">
        <v>13801</v>
      </c>
      <c r="K1969" t="s">
        <v>13806</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3</v>
      </c>
      <c r="F1970" t="s">
        <v>13807</v>
      </c>
      <c r="G1970" s="88">
        <v>1</v>
      </c>
      <c r="H1970" s="88" t="s">
        <v>8278</v>
      </c>
      <c r="I1970">
        <v>1</v>
      </c>
      <c r="J1970" t="s">
        <v>13801</v>
      </c>
      <c r="K1970" t="s">
        <v>13808</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3</v>
      </c>
      <c r="F1971" t="s">
        <v>13807</v>
      </c>
      <c r="G1971" s="88">
        <v>1</v>
      </c>
      <c r="H1971" s="88" t="s">
        <v>8278</v>
      </c>
      <c r="I1971">
        <v>1</v>
      </c>
      <c r="J1971" t="s">
        <v>13801</v>
      </c>
      <c r="K1971" t="s">
        <v>13809</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4</v>
      </c>
      <c r="F1972" t="s">
        <v>13810</v>
      </c>
      <c r="G1972" s="88">
        <v>1</v>
      </c>
      <c r="H1972" s="88" t="s">
        <v>8278</v>
      </c>
      <c r="I1972">
        <v>1</v>
      </c>
      <c r="J1972" t="s">
        <v>13801</v>
      </c>
      <c r="K1972" t="s">
        <v>13811</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4</v>
      </c>
      <c r="F1973" t="s">
        <v>13810</v>
      </c>
      <c r="G1973" s="88">
        <v>1</v>
      </c>
      <c r="H1973" s="88" t="s">
        <v>8278</v>
      </c>
      <c r="I1973">
        <v>1</v>
      </c>
      <c r="J1973" t="s">
        <v>13801</v>
      </c>
      <c r="K1973" t="s">
        <v>13812</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7</v>
      </c>
      <c r="F1974" t="s">
        <v>13813</v>
      </c>
      <c r="G1974" s="88">
        <v>2</v>
      </c>
      <c r="H1974" s="88" t="s">
        <v>13770</v>
      </c>
      <c r="I1974">
        <v>3</v>
      </c>
      <c r="J1974" t="s">
        <v>13814</v>
      </c>
      <c r="K1974" t="s">
        <v>13771</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7</v>
      </c>
      <c r="F1975" t="s">
        <v>13813</v>
      </c>
      <c r="G1975" s="88">
        <v>2</v>
      </c>
      <c r="H1975" s="88" t="s">
        <v>13770</v>
      </c>
      <c r="I1975">
        <v>3</v>
      </c>
      <c r="J1975" t="s">
        <v>13814</v>
      </c>
      <c r="K1975" t="s">
        <v>13815</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7</v>
      </c>
      <c r="F1976" t="s">
        <v>13813</v>
      </c>
      <c r="G1976" s="88">
        <v>2</v>
      </c>
      <c r="H1976" s="88" t="s">
        <v>13770</v>
      </c>
      <c r="I1976">
        <v>3</v>
      </c>
      <c r="J1976" t="s">
        <v>13814</v>
      </c>
      <c r="K1976" t="s">
        <v>13816</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13800</v>
      </c>
      <c r="G1977" s="88">
        <v>1</v>
      </c>
      <c r="H1977" s="88" t="s">
        <v>8278</v>
      </c>
      <c r="I1977">
        <v>1</v>
      </c>
      <c r="J1977" t="s">
        <v>13801</v>
      </c>
      <c r="K1977" t="s">
        <v>13802</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2</v>
      </c>
      <c r="F1978" t="s">
        <v>13804</v>
      </c>
      <c r="G1978" s="88">
        <v>2</v>
      </c>
      <c r="H1978" s="88" t="s">
        <v>13770</v>
      </c>
      <c r="I1978">
        <v>1</v>
      </c>
      <c r="J1978" t="s">
        <v>13801</v>
      </c>
      <c r="K1978" t="s">
        <v>13805</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2</v>
      </c>
      <c r="F1979" t="s">
        <v>13804</v>
      </c>
      <c r="G1979" s="88">
        <v>2</v>
      </c>
      <c r="H1979" s="88" t="s">
        <v>13770</v>
      </c>
      <c r="I1979">
        <v>1</v>
      </c>
      <c r="J1979" t="s">
        <v>13801</v>
      </c>
      <c r="K1979" t="s">
        <v>13806</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3</v>
      </c>
      <c r="F1980" t="s">
        <v>13807</v>
      </c>
      <c r="G1980" s="88">
        <v>1</v>
      </c>
      <c r="H1980" s="88" t="s">
        <v>8278</v>
      </c>
      <c r="I1980">
        <v>1</v>
      </c>
      <c r="J1980" t="s">
        <v>13801</v>
      </c>
      <c r="K1980" t="s">
        <v>13808</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4</v>
      </c>
      <c r="F1981" t="s">
        <v>13810</v>
      </c>
      <c r="G1981" s="88">
        <v>1</v>
      </c>
      <c r="H1981" s="88" t="s">
        <v>8278</v>
      </c>
      <c r="I1981">
        <v>1</v>
      </c>
      <c r="J1981" t="s">
        <v>13801</v>
      </c>
      <c r="K1981" t="s">
        <v>13811</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7</v>
      </c>
      <c r="F1982" t="s">
        <v>13813</v>
      </c>
      <c r="G1982" s="88">
        <v>2</v>
      </c>
      <c r="H1982" s="88" t="s">
        <v>13770</v>
      </c>
      <c r="I1982">
        <v>3</v>
      </c>
      <c r="J1982" t="s">
        <v>13814</v>
      </c>
      <c r="K1982" t="s">
        <v>13771</v>
      </c>
      <c r="L1982">
        <v>270107</v>
      </c>
      <c r="M1982" t="s">
        <v>13588</v>
      </c>
      <c r="N1982">
        <v>270107005</v>
      </c>
      <c r="O1982" t="s">
        <v>13608</v>
      </c>
      <c r="P1982">
        <v>2864</v>
      </c>
      <c r="Q1982">
        <v>0</v>
      </c>
      <c r="R1982">
        <v>0</v>
      </c>
    </row>
    <row r="1983" spans="1:18" x14ac:dyDescent="0.25">
      <c r="A1983">
        <v>13</v>
      </c>
      <c r="B1983">
        <v>13601</v>
      </c>
      <c r="C1983" t="s">
        <v>10678</v>
      </c>
      <c r="D1983" t="s">
        <v>1963</v>
      </c>
      <c r="E1983">
        <v>7</v>
      </c>
      <c r="F1983" t="s">
        <v>13813</v>
      </c>
      <c r="G1983" s="88">
        <v>2</v>
      </c>
      <c r="H1983" s="88" t="s">
        <v>13770</v>
      </c>
      <c r="I1983">
        <v>3</v>
      </c>
      <c r="J1983" t="s">
        <v>13814</v>
      </c>
      <c r="K1983" t="s">
        <v>13815</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7</v>
      </c>
      <c r="F1984" t="s">
        <v>13813</v>
      </c>
      <c r="G1984" s="88">
        <v>2</v>
      </c>
      <c r="H1984" s="88" t="s">
        <v>13770</v>
      </c>
      <c r="I1984">
        <v>3</v>
      </c>
      <c r="J1984" t="s">
        <v>13814</v>
      </c>
      <c r="K1984" t="s">
        <v>13816</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13800</v>
      </c>
      <c r="G1985" s="88">
        <v>1</v>
      </c>
      <c r="H1985" s="88" t="s">
        <v>8278</v>
      </c>
      <c r="I1985">
        <v>1</v>
      </c>
      <c r="J1985" t="s">
        <v>13801</v>
      </c>
      <c r="K1985" t="s">
        <v>13802</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2</v>
      </c>
      <c r="F1986" t="s">
        <v>13804</v>
      </c>
      <c r="G1986" s="88">
        <v>2</v>
      </c>
      <c r="H1986" s="88" t="s">
        <v>13770</v>
      </c>
      <c r="I1986">
        <v>1</v>
      </c>
      <c r="J1986" t="s">
        <v>13801</v>
      </c>
      <c r="K1986" t="s">
        <v>13805</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2</v>
      </c>
      <c r="F1987" t="s">
        <v>13804</v>
      </c>
      <c r="G1987" s="88">
        <v>2</v>
      </c>
      <c r="H1987" s="88" t="s">
        <v>13770</v>
      </c>
      <c r="I1987">
        <v>1</v>
      </c>
      <c r="J1987" t="s">
        <v>13801</v>
      </c>
      <c r="K1987" t="s">
        <v>13806</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3</v>
      </c>
      <c r="F1988" t="s">
        <v>13807</v>
      </c>
      <c r="G1988" s="88">
        <v>1</v>
      </c>
      <c r="H1988" s="88" t="s">
        <v>8278</v>
      </c>
      <c r="I1988">
        <v>1</v>
      </c>
      <c r="J1988" t="s">
        <v>13801</v>
      </c>
      <c r="K1988" t="s">
        <v>13808</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4</v>
      </c>
      <c r="F1989" t="s">
        <v>13810</v>
      </c>
      <c r="G1989" s="88">
        <v>1</v>
      </c>
      <c r="H1989" s="88" t="s">
        <v>8278</v>
      </c>
      <c r="I1989">
        <v>1</v>
      </c>
      <c r="J1989" t="s">
        <v>13801</v>
      </c>
      <c r="K1989" t="s">
        <v>13811</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7</v>
      </c>
      <c r="F1990" t="s">
        <v>13813</v>
      </c>
      <c r="G1990" s="88">
        <v>2</v>
      </c>
      <c r="H1990" s="88" t="s">
        <v>13770</v>
      </c>
      <c r="I1990">
        <v>3</v>
      </c>
      <c r="J1990" t="s">
        <v>13814</v>
      </c>
      <c r="K1990" t="s">
        <v>13815</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7</v>
      </c>
      <c r="F1991" t="s">
        <v>13813</v>
      </c>
      <c r="G1991" s="88">
        <v>2</v>
      </c>
      <c r="H1991" s="88" t="s">
        <v>13770</v>
      </c>
      <c r="I1991">
        <v>3</v>
      </c>
      <c r="J1991" t="s">
        <v>13814</v>
      </c>
      <c r="K1991" t="s">
        <v>13816</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13800</v>
      </c>
      <c r="G1992" s="88">
        <v>1</v>
      </c>
      <c r="H1992" s="88" t="s">
        <v>8278</v>
      </c>
      <c r="I1992">
        <v>1</v>
      </c>
      <c r="J1992" t="s">
        <v>13801</v>
      </c>
      <c r="K1992" t="s">
        <v>13802</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2</v>
      </c>
      <c r="F1993" t="s">
        <v>13804</v>
      </c>
      <c r="G1993" s="88">
        <v>2</v>
      </c>
      <c r="H1993" s="88" t="s">
        <v>13770</v>
      </c>
      <c r="I1993">
        <v>1</v>
      </c>
      <c r="J1993" t="s">
        <v>13801</v>
      </c>
      <c r="K1993" t="s">
        <v>13805</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2</v>
      </c>
      <c r="F1994" t="s">
        <v>13804</v>
      </c>
      <c r="G1994" s="88">
        <v>2</v>
      </c>
      <c r="H1994" s="88" t="s">
        <v>13770</v>
      </c>
      <c r="I1994">
        <v>1</v>
      </c>
      <c r="J1994" t="s">
        <v>13801</v>
      </c>
      <c r="K1994" t="s">
        <v>13806</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3</v>
      </c>
      <c r="F1995" t="s">
        <v>13807</v>
      </c>
      <c r="G1995" s="88">
        <v>1</v>
      </c>
      <c r="H1995" s="88" t="s">
        <v>8278</v>
      </c>
      <c r="I1995">
        <v>1</v>
      </c>
      <c r="J1995" t="s">
        <v>13801</v>
      </c>
      <c r="K1995" t="s">
        <v>13808</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4</v>
      </c>
      <c r="F1996" t="s">
        <v>13810</v>
      </c>
      <c r="G1996" s="88">
        <v>1</v>
      </c>
      <c r="H1996" s="88" t="s">
        <v>8278</v>
      </c>
      <c r="I1996">
        <v>1</v>
      </c>
      <c r="J1996" t="s">
        <v>13801</v>
      </c>
      <c r="K1996" t="s">
        <v>13811</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7</v>
      </c>
      <c r="F1997" t="s">
        <v>13813</v>
      </c>
      <c r="G1997" s="88">
        <v>2</v>
      </c>
      <c r="H1997" s="88" t="s">
        <v>13770</v>
      </c>
      <c r="I1997">
        <v>3</v>
      </c>
      <c r="J1997" t="s">
        <v>13814</v>
      </c>
      <c r="K1997" t="s">
        <v>13815</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7</v>
      </c>
      <c r="F1998" t="s">
        <v>13813</v>
      </c>
      <c r="G1998" s="88">
        <v>2</v>
      </c>
      <c r="H1998" s="88" t="s">
        <v>13770</v>
      </c>
      <c r="I1998">
        <v>3</v>
      </c>
      <c r="J1998" t="s">
        <v>13814</v>
      </c>
      <c r="K1998" t="s">
        <v>13816</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13800</v>
      </c>
      <c r="G1999" s="88">
        <v>1</v>
      </c>
      <c r="H1999" s="88" t="s">
        <v>8278</v>
      </c>
      <c r="I1999">
        <v>1</v>
      </c>
      <c r="J1999" t="s">
        <v>13801</v>
      </c>
      <c r="K1999" t="s">
        <v>13802</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13800</v>
      </c>
      <c r="G2000" s="88">
        <v>1</v>
      </c>
      <c r="H2000" s="88" t="s">
        <v>8278</v>
      </c>
      <c r="I2000">
        <v>1</v>
      </c>
      <c r="J2000" t="s">
        <v>13801</v>
      </c>
      <c r="K2000" t="s">
        <v>13803</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2</v>
      </c>
      <c r="F2001" t="s">
        <v>13804</v>
      </c>
      <c r="G2001" s="88">
        <v>2</v>
      </c>
      <c r="H2001" s="88" t="s">
        <v>13770</v>
      </c>
      <c r="I2001">
        <v>1</v>
      </c>
      <c r="J2001" t="s">
        <v>13801</v>
      </c>
      <c r="K2001" t="s">
        <v>13805</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2</v>
      </c>
      <c r="F2002" t="s">
        <v>13804</v>
      </c>
      <c r="G2002" s="88">
        <v>2</v>
      </c>
      <c r="H2002" s="88" t="s">
        <v>13770</v>
      </c>
      <c r="I2002">
        <v>1</v>
      </c>
      <c r="J2002" t="s">
        <v>13801</v>
      </c>
      <c r="K2002" t="s">
        <v>13806</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3</v>
      </c>
      <c r="F2003" t="s">
        <v>13807</v>
      </c>
      <c r="G2003" s="88">
        <v>1</v>
      </c>
      <c r="H2003" s="88" t="s">
        <v>8278</v>
      </c>
      <c r="I2003">
        <v>1</v>
      </c>
      <c r="J2003" t="s">
        <v>13801</v>
      </c>
      <c r="K2003" t="s">
        <v>13808</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4</v>
      </c>
      <c r="F2004" t="s">
        <v>13810</v>
      </c>
      <c r="G2004" s="88">
        <v>1</v>
      </c>
      <c r="H2004" s="88" t="s">
        <v>8278</v>
      </c>
      <c r="I2004">
        <v>1</v>
      </c>
      <c r="J2004" t="s">
        <v>13801</v>
      </c>
      <c r="K2004" t="s">
        <v>13811</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4</v>
      </c>
      <c r="F2005" t="s">
        <v>13810</v>
      </c>
      <c r="G2005" s="88">
        <v>1</v>
      </c>
      <c r="H2005" s="88" t="s">
        <v>8278</v>
      </c>
      <c r="I2005">
        <v>1</v>
      </c>
      <c r="J2005" t="s">
        <v>13801</v>
      </c>
      <c r="K2005" t="s">
        <v>13812</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7</v>
      </c>
      <c r="F2006" t="s">
        <v>13813</v>
      </c>
      <c r="G2006" s="88">
        <v>2</v>
      </c>
      <c r="H2006" s="88" t="s">
        <v>13770</v>
      </c>
      <c r="I2006">
        <v>3</v>
      </c>
      <c r="J2006" t="s">
        <v>13814</v>
      </c>
      <c r="K2006" t="s">
        <v>13771</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7</v>
      </c>
      <c r="F2007" t="s">
        <v>13813</v>
      </c>
      <c r="G2007" s="88">
        <v>2</v>
      </c>
      <c r="H2007" s="88" t="s">
        <v>13770</v>
      </c>
      <c r="I2007">
        <v>3</v>
      </c>
      <c r="J2007" t="s">
        <v>13814</v>
      </c>
      <c r="K2007" t="s">
        <v>13815</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13800</v>
      </c>
      <c r="G2008" s="88">
        <v>1</v>
      </c>
      <c r="H2008" s="88" t="s">
        <v>8278</v>
      </c>
      <c r="I2008">
        <v>1</v>
      </c>
      <c r="J2008" t="s">
        <v>13801</v>
      </c>
      <c r="K2008" t="s">
        <v>13802</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13800</v>
      </c>
      <c r="G2009" s="88">
        <v>1</v>
      </c>
      <c r="H2009" s="88" t="s">
        <v>8278</v>
      </c>
      <c r="I2009">
        <v>1</v>
      </c>
      <c r="J2009" t="s">
        <v>13801</v>
      </c>
      <c r="K2009" t="s">
        <v>13803</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2</v>
      </c>
      <c r="F2010" t="s">
        <v>13804</v>
      </c>
      <c r="G2010" s="88">
        <v>2</v>
      </c>
      <c r="H2010" s="88" t="s">
        <v>13770</v>
      </c>
      <c r="I2010">
        <v>1</v>
      </c>
      <c r="J2010" t="s">
        <v>13801</v>
      </c>
      <c r="K2010" t="s">
        <v>13805</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2</v>
      </c>
      <c r="F2011" t="s">
        <v>13804</v>
      </c>
      <c r="G2011" s="88">
        <v>2</v>
      </c>
      <c r="H2011" s="88" t="s">
        <v>13770</v>
      </c>
      <c r="I2011">
        <v>1</v>
      </c>
      <c r="J2011" t="s">
        <v>13801</v>
      </c>
      <c r="K2011" t="s">
        <v>13806</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3</v>
      </c>
      <c r="F2012" t="s">
        <v>13807</v>
      </c>
      <c r="G2012" s="88">
        <v>1</v>
      </c>
      <c r="H2012" s="88" t="s">
        <v>8278</v>
      </c>
      <c r="I2012">
        <v>1</v>
      </c>
      <c r="J2012" t="s">
        <v>13801</v>
      </c>
      <c r="K2012" t="s">
        <v>13808</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4</v>
      </c>
      <c r="F2013" t="s">
        <v>13810</v>
      </c>
      <c r="G2013" s="88">
        <v>1</v>
      </c>
      <c r="H2013" s="88" t="s">
        <v>8278</v>
      </c>
      <c r="I2013">
        <v>1</v>
      </c>
      <c r="J2013" t="s">
        <v>13801</v>
      </c>
      <c r="K2013" t="s">
        <v>13811</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4</v>
      </c>
      <c r="F2014" t="s">
        <v>13810</v>
      </c>
      <c r="G2014" s="88">
        <v>1</v>
      </c>
      <c r="H2014" s="88" t="s">
        <v>8278</v>
      </c>
      <c r="I2014">
        <v>1</v>
      </c>
      <c r="J2014" t="s">
        <v>13801</v>
      </c>
      <c r="K2014" t="s">
        <v>13812</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7</v>
      </c>
      <c r="F2015" t="s">
        <v>13813</v>
      </c>
      <c r="G2015" s="88">
        <v>2</v>
      </c>
      <c r="H2015" s="88" t="s">
        <v>13770</v>
      </c>
      <c r="I2015">
        <v>3</v>
      </c>
      <c r="J2015" t="s">
        <v>13814</v>
      </c>
      <c r="K2015" t="s">
        <v>13771</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7</v>
      </c>
      <c r="F2016" t="s">
        <v>13813</v>
      </c>
      <c r="G2016" s="88">
        <v>2</v>
      </c>
      <c r="H2016" s="88" t="s">
        <v>13770</v>
      </c>
      <c r="I2016">
        <v>3</v>
      </c>
      <c r="J2016" t="s">
        <v>13814</v>
      </c>
      <c r="K2016" t="s">
        <v>13815</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7</v>
      </c>
      <c r="F2017" t="s">
        <v>13813</v>
      </c>
      <c r="G2017" s="88">
        <v>2</v>
      </c>
      <c r="H2017" s="88" t="s">
        <v>13770</v>
      </c>
      <c r="I2017">
        <v>3</v>
      </c>
      <c r="J2017" t="s">
        <v>13814</v>
      </c>
      <c r="K2017" t="s">
        <v>13816</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13800</v>
      </c>
      <c r="G2018" s="88">
        <v>1</v>
      </c>
      <c r="H2018" s="88" t="s">
        <v>8278</v>
      </c>
      <c r="I2018">
        <v>1</v>
      </c>
      <c r="J2018" t="s">
        <v>13801</v>
      </c>
      <c r="K2018" t="s">
        <v>13802</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13800</v>
      </c>
      <c r="G2019" s="88">
        <v>1</v>
      </c>
      <c r="H2019" s="88" t="s">
        <v>8278</v>
      </c>
      <c r="I2019">
        <v>1</v>
      </c>
      <c r="J2019" t="s">
        <v>13801</v>
      </c>
      <c r="K2019" t="s">
        <v>13803</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2</v>
      </c>
      <c r="F2020" t="s">
        <v>13804</v>
      </c>
      <c r="G2020" s="88">
        <v>2</v>
      </c>
      <c r="H2020" s="88" t="s">
        <v>13770</v>
      </c>
      <c r="I2020">
        <v>1</v>
      </c>
      <c r="J2020" t="s">
        <v>13801</v>
      </c>
      <c r="K2020" t="s">
        <v>13805</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2</v>
      </c>
      <c r="F2021" t="s">
        <v>13804</v>
      </c>
      <c r="G2021" s="88">
        <v>2</v>
      </c>
      <c r="H2021" s="88" t="s">
        <v>13770</v>
      </c>
      <c r="I2021">
        <v>1</v>
      </c>
      <c r="J2021" t="s">
        <v>13801</v>
      </c>
      <c r="K2021" t="s">
        <v>13806</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3</v>
      </c>
      <c r="F2022" t="s">
        <v>13807</v>
      </c>
      <c r="G2022" s="88">
        <v>1</v>
      </c>
      <c r="H2022" s="88" t="s">
        <v>8278</v>
      </c>
      <c r="I2022">
        <v>1</v>
      </c>
      <c r="J2022" t="s">
        <v>13801</v>
      </c>
      <c r="K2022" t="s">
        <v>13808</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3</v>
      </c>
      <c r="F2023" t="s">
        <v>13807</v>
      </c>
      <c r="G2023" s="88">
        <v>1</v>
      </c>
      <c r="H2023" s="88" t="s">
        <v>8278</v>
      </c>
      <c r="I2023">
        <v>1</v>
      </c>
      <c r="J2023" t="s">
        <v>13801</v>
      </c>
      <c r="K2023" t="s">
        <v>13809</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4</v>
      </c>
      <c r="F2024" t="s">
        <v>13810</v>
      </c>
      <c r="G2024" s="88">
        <v>1</v>
      </c>
      <c r="H2024" s="88" t="s">
        <v>8278</v>
      </c>
      <c r="I2024">
        <v>1</v>
      </c>
      <c r="J2024" t="s">
        <v>13801</v>
      </c>
      <c r="K2024" t="s">
        <v>13811</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4</v>
      </c>
      <c r="F2025" t="s">
        <v>13810</v>
      </c>
      <c r="G2025" s="88">
        <v>1</v>
      </c>
      <c r="H2025" s="88" t="s">
        <v>8278</v>
      </c>
      <c r="I2025">
        <v>1</v>
      </c>
      <c r="J2025" t="s">
        <v>13801</v>
      </c>
      <c r="K2025" t="s">
        <v>13812</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7</v>
      </c>
      <c r="F2026" t="s">
        <v>13813</v>
      </c>
      <c r="G2026" s="88">
        <v>2</v>
      </c>
      <c r="H2026" s="88" t="s">
        <v>13770</v>
      </c>
      <c r="I2026">
        <v>3</v>
      </c>
      <c r="J2026" t="s">
        <v>13814</v>
      </c>
      <c r="K2026" t="s">
        <v>13771</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7</v>
      </c>
      <c r="F2027" t="s">
        <v>13813</v>
      </c>
      <c r="G2027" s="88">
        <v>2</v>
      </c>
      <c r="H2027" s="88" t="s">
        <v>13770</v>
      </c>
      <c r="I2027">
        <v>3</v>
      </c>
      <c r="J2027" t="s">
        <v>13814</v>
      </c>
      <c r="K2027" t="s">
        <v>13815</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7</v>
      </c>
      <c r="F2028" t="s">
        <v>13813</v>
      </c>
      <c r="G2028" s="88">
        <v>2</v>
      </c>
      <c r="H2028" s="88" t="s">
        <v>13770</v>
      </c>
      <c r="I2028">
        <v>3</v>
      </c>
      <c r="J2028" t="s">
        <v>13814</v>
      </c>
      <c r="K2028" t="s">
        <v>13816</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13800</v>
      </c>
      <c r="G2029" s="88">
        <v>1</v>
      </c>
      <c r="H2029" s="88" t="s">
        <v>8278</v>
      </c>
      <c r="I2029">
        <v>1</v>
      </c>
      <c r="J2029" t="s">
        <v>13801</v>
      </c>
      <c r="K2029" t="s">
        <v>13802</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13800</v>
      </c>
      <c r="G2030" s="88">
        <v>1</v>
      </c>
      <c r="H2030" s="88" t="s">
        <v>8278</v>
      </c>
      <c r="I2030">
        <v>1</v>
      </c>
      <c r="J2030" t="s">
        <v>13801</v>
      </c>
      <c r="K2030" t="s">
        <v>13803</v>
      </c>
      <c r="L2030">
        <v>270107</v>
      </c>
      <c r="M2030" t="s">
        <v>13588</v>
      </c>
      <c r="N2030">
        <v>270107006</v>
      </c>
      <c r="O2030" t="s">
        <v>13613</v>
      </c>
      <c r="P2030">
        <v>0</v>
      </c>
      <c r="Q2030">
        <v>310.52702702702697</v>
      </c>
      <c r="R2030">
        <v>0</v>
      </c>
    </row>
    <row r="2031" spans="1:18" x14ac:dyDescent="0.25">
      <c r="A2031">
        <v>14</v>
      </c>
      <c r="B2031">
        <v>14103</v>
      </c>
      <c r="C2031" t="s">
        <v>780</v>
      </c>
      <c r="D2031" t="s">
        <v>1984</v>
      </c>
      <c r="E2031">
        <v>2</v>
      </c>
      <c r="F2031" t="s">
        <v>13804</v>
      </c>
      <c r="G2031" s="88">
        <v>2</v>
      </c>
      <c r="H2031" s="88" t="s">
        <v>13770</v>
      </c>
      <c r="I2031">
        <v>1</v>
      </c>
      <c r="J2031" t="s">
        <v>13801</v>
      </c>
      <c r="K2031" t="s">
        <v>13805</v>
      </c>
      <c r="L2031">
        <v>270107</v>
      </c>
      <c r="M2031" t="s">
        <v>13588</v>
      </c>
      <c r="N2031">
        <v>270107006</v>
      </c>
      <c r="O2031" t="s">
        <v>13613</v>
      </c>
      <c r="P2031">
        <v>0</v>
      </c>
      <c r="Q2031">
        <v>2453.3425692641213</v>
      </c>
      <c r="R2031">
        <v>0</v>
      </c>
    </row>
    <row r="2032" spans="1:18" x14ac:dyDescent="0.25">
      <c r="A2032">
        <v>14</v>
      </c>
      <c r="B2032">
        <v>14103</v>
      </c>
      <c r="C2032" t="s">
        <v>780</v>
      </c>
      <c r="D2032" t="s">
        <v>1984</v>
      </c>
      <c r="E2032">
        <v>2</v>
      </c>
      <c r="F2032" t="s">
        <v>13804</v>
      </c>
      <c r="G2032" s="88">
        <v>2</v>
      </c>
      <c r="H2032" s="88" t="s">
        <v>13770</v>
      </c>
      <c r="I2032">
        <v>1</v>
      </c>
      <c r="J2032" t="s">
        <v>13801</v>
      </c>
      <c r="K2032" t="s">
        <v>13806</v>
      </c>
      <c r="L2032">
        <v>270107</v>
      </c>
      <c r="M2032" t="s">
        <v>13588</v>
      </c>
      <c r="N2032">
        <v>270107006</v>
      </c>
      <c r="O2032" t="s">
        <v>13613</v>
      </c>
      <c r="P2032">
        <v>0</v>
      </c>
      <c r="Q2032">
        <v>803.42746800396003</v>
      </c>
      <c r="R2032">
        <v>0</v>
      </c>
    </row>
    <row r="2033" spans="1:18" x14ac:dyDescent="0.25">
      <c r="A2033">
        <v>14</v>
      </c>
      <c r="B2033">
        <v>14103</v>
      </c>
      <c r="C2033" t="s">
        <v>780</v>
      </c>
      <c r="D2033" t="s">
        <v>1984</v>
      </c>
      <c r="E2033">
        <v>3</v>
      </c>
      <c r="F2033" t="s">
        <v>13807</v>
      </c>
      <c r="G2033" s="88">
        <v>1</v>
      </c>
      <c r="H2033" s="88" t="s">
        <v>8278</v>
      </c>
      <c r="I2033">
        <v>1</v>
      </c>
      <c r="J2033" t="s">
        <v>13801</v>
      </c>
      <c r="K2033" t="s">
        <v>13808</v>
      </c>
      <c r="L2033">
        <v>270107</v>
      </c>
      <c r="M2033" t="s">
        <v>13588</v>
      </c>
      <c r="N2033">
        <v>270107006</v>
      </c>
      <c r="O2033" t="s">
        <v>13613</v>
      </c>
      <c r="P2033">
        <v>0</v>
      </c>
      <c r="Q2033">
        <v>3256.7700372680815</v>
      </c>
      <c r="R2033">
        <v>0</v>
      </c>
    </row>
    <row r="2034" spans="1:18" x14ac:dyDescent="0.25">
      <c r="A2034">
        <v>14</v>
      </c>
      <c r="B2034">
        <v>14103</v>
      </c>
      <c r="C2034" t="s">
        <v>780</v>
      </c>
      <c r="D2034" t="s">
        <v>1984</v>
      </c>
      <c r="E2034">
        <v>4</v>
      </c>
      <c r="F2034" t="s">
        <v>13810</v>
      </c>
      <c r="G2034" s="88">
        <v>1</v>
      </c>
      <c r="H2034" s="88" t="s">
        <v>8278</v>
      </c>
      <c r="I2034">
        <v>1</v>
      </c>
      <c r="J2034" t="s">
        <v>13801</v>
      </c>
      <c r="K2034" t="s">
        <v>13811</v>
      </c>
      <c r="L2034">
        <v>270107</v>
      </c>
      <c r="M2034" t="s">
        <v>13588</v>
      </c>
      <c r="N2034">
        <v>270107006</v>
      </c>
      <c r="O2034" t="s">
        <v>13613</v>
      </c>
      <c r="P2034">
        <v>0</v>
      </c>
      <c r="Q2034">
        <v>2946.2430102410544</v>
      </c>
      <c r="R2034">
        <v>0</v>
      </c>
    </row>
    <row r="2035" spans="1:18" x14ac:dyDescent="0.25">
      <c r="A2035">
        <v>14</v>
      </c>
      <c r="B2035">
        <v>14103</v>
      </c>
      <c r="C2035" t="s">
        <v>780</v>
      </c>
      <c r="D2035" t="s">
        <v>1984</v>
      </c>
      <c r="E2035">
        <v>4</v>
      </c>
      <c r="F2035" t="s">
        <v>13810</v>
      </c>
      <c r="G2035" s="88">
        <v>1</v>
      </c>
      <c r="H2035" s="88" t="s">
        <v>8278</v>
      </c>
      <c r="I2035">
        <v>1</v>
      </c>
      <c r="J2035" t="s">
        <v>13801</v>
      </c>
      <c r="K2035" t="s">
        <v>13812</v>
      </c>
      <c r="L2035">
        <v>270107</v>
      </c>
      <c r="M2035" t="s">
        <v>13588</v>
      </c>
      <c r="N2035">
        <v>270107006</v>
      </c>
      <c r="O2035" t="s">
        <v>13613</v>
      </c>
      <c r="P2035">
        <v>0</v>
      </c>
      <c r="Q2035">
        <v>310.52702702702697</v>
      </c>
      <c r="R2035">
        <v>0</v>
      </c>
    </row>
    <row r="2036" spans="1:18" x14ac:dyDescent="0.25">
      <c r="A2036">
        <v>14</v>
      </c>
      <c r="B2036">
        <v>14103</v>
      </c>
      <c r="C2036" t="s">
        <v>780</v>
      </c>
      <c r="D2036" t="s">
        <v>1984</v>
      </c>
      <c r="E2036">
        <v>7</v>
      </c>
      <c r="F2036" t="s">
        <v>13813</v>
      </c>
      <c r="G2036" s="88">
        <v>2</v>
      </c>
      <c r="H2036" s="88" t="s">
        <v>13770</v>
      </c>
      <c r="I2036">
        <v>3</v>
      </c>
      <c r="J2036" t="s">
        <v>13814</v>
      </c>
      <c r="K2036" t="s">
        <v>13771</v>
      </c>
      <c r="L2036">
        <v>270107</v>
      </c>
      <c r="M2036" t="s">
        <v>13588</v>
      </c>
      <c r="N2036">
        <v>270107005</v>
      </c>
      <c r="O2036" t="s">
        <v>13608</v>
      </c>
      <c r="P2036">
        <v>0</v>
      </c>
      <c r="Q2036">
        <v>302.11538461538498</v>
      </c>
      <c r="R2036">
        <v>0</v>
      </c>
    </row>
    <row r="2037" spans="1:18" x14ac:dyDescent="0.25">
      <c r="A2037">
        <v>14</v>
      </c>
      <c r="B2037">
        <v>14103</v>
      </c>
      <c r="C2037" t="s">
        <v>780</v>
      </c>
      <c r="D2037" t="s">
        <v>1984</v>
      </c>
      <c r="E2037">
        <v>7</v>
      </c>
      <c r="F2037" t="s">
        <v>13813</v>
      </c>
      <c r="G2037" s="88">
        <v>2</v>
      </c>
      <c r="H2037" s="88" t="s">
        <v>13770</v>
      </c>
      <c r="I2037">
        <v>3</v>
      </c>
      <c r="J2037" t="s">
        <v>13814</v>
      </c>
      <c r="K2037" t="s">
        <v>13815</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13800</v>
      </c>
      <c r="G2038" s="88">
        <v>1</v>
      </c>
      <c r="H2038" s="88" t="s">
        <v>8278</v>
      </c>
      <c r="I2038">
        <v>1</v>
      </c>
      <c r="J2038" t="s">
        <v>13801</v>
      </c>
      <c r="K2038" t="s">
        <v>13802</v>
      </c>
      <c r="L2038">
        <v>270107</v>
      </c>
      <c r="M2038" t="s">
        <v>13588</v>
      </c>
      <c r="N2038">
        <v>270107006</v>
      </c>
      <c r="O2038" t="s">
        <v>13613</v>
      </c>
      <c r="P2038">
        <v>0</v>
      </c>
      <c r="Q2038">
        <v>1063.8367211147061</v>
      </c>
      <c r="R2038">
        <v>0</v>
      </c>
    </row>
    <row r="2039" spans="1:18" x14ac:dyDescent="0.25">
      <c r="A2039">
        <v>14</v>
      </c>
      <c r="B2039">
        <v>14104</v>
      </c>
      <c r="C2039" t="s">
        <v>780</v>
      </c>
      <c r="D2039" t="s">
        <v>777</v>
      </c>
      <c r="E2039">
        <v>2</v>
      </c>
      <c r="F2039" t="s">
        <v>13804</v>
      </c>
      <c r="G2039" s="88">
        <v>2</v>
      </c>
      <c r="H2039" s="88" t="s">
        <v>13770</v>
      </c>
      <c r="I2039">
        <v>1</v>
      </c>
      <c r="J2039" t="s">
        <v>13801</v>
      </c>
      <c r="K2039" t="s">
        <v>13805</v>
      </c>
      <c r="L2039">
        <v>270107</v>
      </c>
      <c r="M2039" t="s">
        <v>13588</v>
      </c>
      <c r="N2039">
        <v>270107006</v>
      </c>
      <c r="O2039" t="s">
        <v>13613</v>
      </c>
      <c r="P2039">
        <v>0</v>
      </c>
      <c r="Q2039">
        <v>1063.8367211147061</v>
      </c>
      <c r="R2039">
        <v>0</v>
      </c>
    </row>
    <row r="2040" spans="1:18" x14ac:dyDescent="0.25">
      <c r="A2040">
        <v>14</v>
      </c>
      <c r="B2040">
        <v>14104</v>
      </c>
      <c r="C2040" t="s">
        <v>780</v>
      </c>
      <c r="D2040" t="s">
        <v>777</v>
      </c>
      <c r="E2040">
        <v>3</v>
      </c>
      <c r="F2040" t="s">
        <v>13807</v>
      </c>
      <c r="G2040" s="88">
        <v>1</v>
      </c>
      <c r="H2040" s="88" t="s">
        <v>8278</v>
      </c>
      <c r="I2040">
        <v>1</v>
      </c>
      <c r="J2040" t="s">
        <v>13801</v>
      </c>
      <c r="K2040" t="s">
        <v>13808</v>
      </c>
      <c r="L2040">
        <v>270107</v>
      </c>
      <c r="M2040" t="s">
        <v>13588</v>
      </c>
      <c r="N2040">
        <v>270107006</v>
      </c>
      <c r="O2040" t="s">
        <v>13613</v>
      </c>
      <c r="P2040">
        <v>0</v>
      </c>
      <c r="Q2040">
        <v>1063.8367211147061</v>
      </c>
      <c r="R2040">
        <v>0</v>
      </c>
    </row>
    <row r="2041" spans="1:18" x14ac:dyDescent="0.25">
      <c r="A2041">
        <v>14</v>
      </c>
      <c r="B2041">
        <v>14104</v>
      </c>
      <c r="C2041" t="s">
        <v>780</v>
      </c>
      <c r="D2041" t="s">
        <v>777</v>
      </c>
      <c r="E2041">
        <v>4</v>
      </c>
      <c r="F2041" t="s">
        <v>13810</v>
      </c>
      <c r="G2041" s="88">
        <v>1</v>
      </c>
      <c r="H2041" s="88" t="s">
        <v>8278</v>
      </c>
      <c r="I2041">
        <v>1</v>
      </c>
      <c r="J2041" t="s">
        <v>13801</v>
      </c>
      <c r="K2041" t="s">
        <v>13811</v>
      </c>
      <c r="L2041">
        <v>270107</v>
      </c>
      <c r="M2041" t="s">
        <v>13588</v>
      </c>
      <c r="N2041">
        <v>270107006</v>
      </c>
      <c r="O2041" t="s">
        <v>13613</v>
      </c>
      <c r="P2041">
        <v>0</v>
      </c>
      <c r="Q2041">
        <v>1063.8367211147061</v>
      </c>
      <c r="R2041">
        <v>0</v>
      </c>
    </row>
    <row r="2042" spans="1:18" x14ac:dyDescent="0.25">
      <c r="A2042">
        <v>14</v>
      </c>
      <c r="B2042">
        <v>14104</v>
      </c>
      <c r="C2042" t="s">
        <v>780</v>
      </c>
      <c r="D2042" t="s">
        <v>777</v>
      </c>
      <c r="E2042">
        <v>7</v>
      </c>
      <c r="F2042" t="s">
        <v>13813</v>
      </c>
      <c r="G2042" s="88">
        <v>2</v>
      </c>
      <c r="H2042" s="88" t="s">
        <v>13770</v>
      </c>
      <c r="I2042">
        <v>3</v>
      </c>
      <c r="J2042" t="s">
        <v>13814</v>
      </c>
      <c r="K2042" t="s">
        <v>13815</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13800</v>
      </c>
      <c r="G2043" s="88">
        <v>1</v>
      </c>
      <c r="H2043" s="88" t="s">
        <v>8278</v>
      </c>
      <c r="I2043">
        <v>1</v>
      </c>
      <c r="J2043" t="s">
        <v>13801</v>
      </c>
      <c r="K2043" t="s">
        <v>13802</v>
      </c>
      <c r="L2043">
        <v>270107</v>
      </c>
      <c r="M2043" t="s">
        <v>13588</v>
      </c>
      <c r="N2043">
        <v>270107006</v>
      </c>
      <c r="O2043" t="s">
        <v>13613</v>
      </c>
      <c r="P2043">
        <v>0</v>
      </c>
      <c r="Q2043">
        <v>836.45966122822608</v>
      </c>
      <c r="R2043">
        <v>0</v>
      </c>
    </row>
    <row r="2044" spans="1:18" x14ac:dyDescent="0.25">
      <c r="A2044">
        <v>14</v>
      </c>
      <c r="B2044">
        <v>14105</v>
      </c>
      <c r="C2044" t="s">
        <v>780</v>
      </c>
      <c r="D2044" t="s">
        <v>1989</v>
      </c>
      <c r="E2044">
        <v>2</v>
      </c>
      <c r="F2044" t="s">
        <v>13804</v>
      </c>
      <c r="G2044" s="88">
        <v>2</v>
      </c>
      <c r="H2044" s="88" t="s">
        <v>13770</v>
      </c>
      <c r="I2044">
        <v>1</v>
      </c>
      <c r="J2044" t="s">
        <v>13801</v>
      </c>
      <c r="K2044" t="s">
        <v>13805</v>
      </c>
      <c r="L2044">
        <v>270107</v>
      </c>
      <c r="M2044" t="s">
        <v>13588</v>
      </c>
      <c r="N2044">
        <v>270107006</v>
      </c>
      <c r="O2044" t="s">
        <v>13613</v>
      </c>
      <c r="P2044">
        <v>0</v>
      </c>
      <c r="Q2044">
        <v>836.45966122822608</v>
      </c>
      <c r="R2044">
        <v>0</v>
      </c>
    </row>
    <row r="2045" spans="1:18" x14ac:dyDescent="0.25">
      <c r="A2045">
        <v>14</v>
      </c>
      <c r="B2045">
        <v>14105</v>
      </c>
      <c r="C2045" t="s">
        <v>780</v>
      </c>
      <c r="D2045" t="s">
        <v>1989</v>
      </c>
      <c r="E2045">
        <v>3</v>
      </c>
      <c r="F2045" t="s">
        <v>13807</v>
      </c>
      <c r="G2045" s="88">
        <v>1</v>
      </c>
      <c r="H2045" s="88" t="s">
        <v>8278</v>
      </c>
      <c r="I2045">
        <v>1</v>
      </c>
      <c r="J2045" t="s">
        <v>13801</v>
      </c>
      <c r="K2045" t="s">
        <v>13808</v>
      </c>
      <c r="L2045">
        <v>270107</v>
      </c>
      <c r="M2045" t="s">
        <v>13588</v>
      </c>
      <c r="N2045">
        <v>270107006</v>
      </c>
      <c r="O2045" t="s">
        <v>13613</v>
      </c>
      <c r="P2045">
        <v>0</v>
      </c>
      <c r="Q2045">
        <v>836.45966122822608</v>
      </c>
      <c r="R2045">
        <v>0</v>
      </c>
    </row>
    <row r="2046" spans="1:18" x14ac:dyDescent="0.25">
      <c r="A2046">
        <v>14</v>
      </c>
      <c r="B2046">
        <v>14105</v>
      </c>
      <c r="C2046" t="s">
        <v>780</v>
      </c>
      <c r="D2046" t="s">
        <v>1989</v>
      </c>
      <c r="E2046">
        <v>4</v>
      </c>
      <c r="F2046" t="s">
        <v>13810</v>
      </c>
      <c r="G2046" s="88">
        <v>1</v>
      </c>
      <c r="H2046" s="88" t="s">
        <v>8278</v>
      </c>
      <c r="I2046">
        <v>1</v>
      </c>
      <c r="J2046" t="s">
        <v>13801</v>
      </c>
      <c r="K2046" t="s">
        <v>13811</v>
      </c>
      <c r="L2046">
        <v>270107</v>
      </c>
      <c r="M2046" t="s">
        <v>13588</v>
      </c>
      <c r="N2046">
        <v>270107006</v>
      </c>
      <c r="O2046" t="s">
        <v>13613</v>
      </c>
      <c r="P2046">
        <v>0</v>
      </c>
      <c r="Q2046">
        <v>836.45966122822608</v>
      </c>
      <c r="R2046">
        <v>0</v>
      </c>
    </row>
    <row r="2047" spans="1:18" x14ac:dyDescent="0.25">
      <c r="A2047">
        <v>14</v>
      </c>
      <c r="B2047">
        <v>14105</v>
      </c>
      <c r="C2047" t="s">
        <v>780</v>
      </c>
      <c r="D2047" t="s">
        <v>1989</v>
      </c>
      <c r="E2047">
        <v>7</v>
      </c>
      <c r="F2047" t="s">
        <v>13813</v>
      </c>
      <c r="G2047" s="88">
        <v>2</v>
      </c>
      <c r="H2047" s="88" t="s">
        <v>13770</v>
      </c>
      <c r="I2047">
        <v>3</v>
      </c>
      <c r="J2047" t="s">
        <v>13814</v>
      </c>
      <c r="K2047" t="s">
        <v>13815</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13800</v>
      </c>
      <c r="G2048" s="88">
        <v>1</v>
      </c>
      <c r="H2048" s="88" t="s">
        <v>8278</v>
      </c>
      <c r="I2048">
        <v>1</v>
      </c>
      <c r="J2048" t="s">
        <v>13801</v>
      </c>
      <c r="K2048" t="s">
        <v>13802</v>
      </c>
      <c r="L2048">
        <v>270107</v>
      </c>
      <c r="M2048" t="s">
        <v>13588</v>
      </c>
      <c r="N2048">
        <v>270107006</v>
      </c>
      <c r="O2048" t="s">
        <v>13613</v>
      </c>
      <c r="P2048">
        <v>0</v>
      </c>
      <c r="Q2048">
        <v>7281.7466960199445</v>
      </c>
      <c r="R2048">
        <v>0</v>
      </c>
    </row>
    <row r="2049" spans="1:18" x14ac:dyDescent="0.25">
      <c r="A2049">
        <v>14</v>
      </c>
      <c r="B2049">
        <v>14106</v>
      </c>
      <c r="C2049" t="s">
        <v>780</v>
      </c>
      <c r="D2049" t="s">
        <v>1992</v>
      </c>
      <c r="E2049">
        <v>2</v>
      </c>
      <c r="F2049" t="s">
        <v>13804</v>
      </c>
      <c r="G2049" s="88">
        <v>2</v>
      </c>
      <c r="H2049" s="88" t="s">
        <v>13770</v>
      </c>
      <c r="I2049">
        <v>1</v>
      </c>
      <c r="J2049" t="s">
        <v>13801</v>
      </c>
      <c r="K2049" t="s">
        <v>13805</v>
      </c>
      <c r="L2049">
        <v>270107</v>
      </c>
      <c r="M2049" t="s">
        <v>13588</v>
      </c>
      <c r="N2049">
        <v>270107006</v>
      </c>
      <c r="O2049" t="s">
        <v>13613</v>
      </c>
      <c r="P2049">
        <v>0</v>
      </c>
      <c r="Q2049">
        <v>6403.5809032870802</v>
      </c>
      <c r="R2049">
        <v>0</v>
      </c>
    </row>
    <row r="2050" spans="1:18" x14ac:dyDescent="0.25">
      <c r="A2050">
        <v>14</v>
      </c>
      <c r="B2050">
        <v>14106</v>
      </c>
      <c r="C2050" t="s">
        <v>780</v>
      </c>
      <c r="D2050" t="s">
        <v>1992</v>
      </c>
      <c r="E2050">
        <v>2</v>
      </c>
      <c r="F2050" t="s">
        <v>13804</v>
      </c>
      <c r="G2050" s="88">
        <v>2</v>
      </c>
      <c r="H2050" s="88" t="s">
        <v>13770</v>
      </c>
      <c r="I2050">
        <v>1</v>
      </c>
      <c r="J2050" t="s">
        <v>13801</v>
      </c>
      <c r="K2050" t="s">
        <v>13806</v>
      </c>
      <c r="L2050">
        <v>270107</v>
      </c>
      <c r="M2050" t="s">
        <v>13588</v>
      </c>
      <c r="N2050">
        <v>270107006</v>
      </c>
      <c r="O2050" t="s">
        <v>13613</v>
      </c>
      <c r="P2050">
        <v>0</v>
      </c>
      <c r="Q2050">
        <v>878.16579273286504</v>
      </c>
      <c r="R2050">
        <v>0</v>
      </c>
    </row>
    <row r="2051" spans="1:18" x14ac:dyDescent="0.25">
      <c r="A2051">
        <v>14</v>
      </c>
      <c r="B2051">
        <v>14106</v>
      </c>
      <c r="C2051" t="s">
        <v>780</v>
      </c>
      <c r="D2051" t="s">
        <v>1992</v>
      </c>
      <c r="E2051">
        <v>3</v>
      </c>
      <c r="F2051" t="s">
        <v>13807</v>
      </c>
      <c r="G2051" s="88">
        <v>1</v>
      </c>
      <c r="H2051" s="88" t="s">
        <v>8278</v>
      </c>
      <c r="I2051">
        <v>1</v>
      </c>
      <c r="J2051" t="s">
        <v>13801</v>
      </c>
      <c r="K2051" t="s">
        <v>13808</v>
      </c>
      <c r="L2051">
        <v>270107</v>
      </c>
      <c r="M2051" t="s">
        <v>13588</v>
      </c>
      <c r="N2051">
        <v>270107006</v>
      </c>
      <c r="O2051" t="s">
        <v>13613</v>
      </c>
      <c r="P2051">
        <v>0</v>
      </c>
      <c r="Q2051">
        <v>7281.7466960199445</v>
      </c>
      <c r="R2051">
        <v>0</v>
      </c>
    </row>
    <row r="2052" spans="1:18" x14ac:dyDescent="0.25">
      <c r="A2052">
        <v>14</v>
      </c>
      <c r="B2052">
        <v>14106</v>
      </c>
      <c r="C2052" t="s">
        <v>780</v>
      </c>
      <c r="D2052" t="s">
        <v>1992</v>
      </c>
      <c r="E2052">
        <v>4</v>
      </c>
      <c r="F2052" t="s">
        <v>13810</v>
      </c>
      <c r="G2052" s="88">
        <v>1</v>
      </c>
      <c r="H2052" s="88" t="s">
        <v>8278</v>
      </c>
      <c r="I2052">
        <v>1</v>
      </c>
      <c r="J2052" t="s">
        <v>13801</v>
      </c>
      <c r="K2052" t="s">
        <v>13811</v>
      </c>
      <c r="L2052">
        <v>270107</v>
      </c>
      <c r="M2052" t="s">
        <v>13588</v>
      </c>
      <c r="N2052">
        <v>270107006</v>
      </c>
      <c r="O2052" t="s">
        <v>13613</v>
      </c>
      <c r="P2052">
        <v>0</v>
      </c>
      <c r="Q2052">
        <v>7281.7466960199445</v>
      </c>
      <c r="R2052">
        <v>0</v>
      </c>
    </row>
    <row r="2053" spans="1:18" x14ac:dyDescent="0.25">
      <c r="A2053">
        <v>14</v>
      </c>
      <c r="B2053">
        <v>14106</v>
      </c>
      <c r="C2053" t="s">
        <v>780</v>
      </c>
      <c r="D2053" t="s">
        <v>1992</v>
      </c>
      <c r="E2053">
        <v>7</v>
      </c>
      <c r="F2053" t="s">
        <v>13813</v>
      </c>
      <c r="G2053" s="88">
        <v>2</v>
      </c>
      <c r="H2053" s="88" t="s">
        <v>13770</v>
      </c>
      <c r="I2053">
        <v>3</v>
      </c>
      <c r="J2053" t="s">
        <v>13814</v>
      </c>
      <c r="K2053" t="s">
        <v>13771</v>
      </c>
      <c r="L2053">
        <v>270107</v>
      </c>
      <c r="M2053" t="s">
        <v>13588</v>
      </c>
      <c r="N2053">
        <v>270107005</v>
      </c>
      <c r="O2053" t="s">
        <v>13608</v>
      </c>
      <c r="P2053">
        <v>0</v>
      </c>
      <c r="Q2053">
        <v>1272.9345247793099</v>
      </c>
      <c r="R2053">
        <v>0</v>
      </c>
    </row>
    <row r="2054" spans="1:18" x14ac:dyDescent="0.25">
      <c r="A2054">
        <v>14</v>
      </c>
      <c r="B2054">
        <v>14106</v>
      </c>
      <c r="C2054" t="s">
        <v>780</v>
      </c>
      <c r="D2054" t="s">
        <v>1992</v>
      </c>
      <c r="E2054">
        <v>7</v>
      </c>
      <c r="F2054" t="s">
        <v>13813</v>
      </c>
      <c r="G2054" s="88">
        <v>2</v>
      </c>
      <c r="H2054" s="88" t="s">
        <v>13770</v>
      </c>
      <c r="I2054">
        <v>3</v>
      </c>
      <c r="J2054" t="s">
        <v>13814</v>
      </c>
      <c r="K2054" t="s">
        <v>13815</v>
      </c>
      <c r="L2054">
        <v>270107</v>
      </c>
      <c r="M2054" t="s">
        <v>13588</v>
      </c>
      <c r="N2054">
        <v>270107005</v>
      </c>
      <c r="O2054" t="s">
        <v>13608</v>
      </c>
      <c r="P2054">
        <v>0</v>
      </c>
      <c r="Q2054">
        <v>5698.2851442136089</v>
      </c>
      <c r="R2054">
        <v>0</v>
      </c>
    </row>
    <row r="2055" spans="1:18" x14ac:dyDescent="0.25">
      <c r="A2055">
        <v>14</v>
      </c>
      <c r="B2055">
        <v>14106</v>
      </c>
      <c r="C2055" t="s">
        <v>780</v>
      </c>
      <c r="D2055" t="s">
        <v>1992</v>
      </c>
      <c r="E2055">
        <v>7</v>
      </c>
      <c r="F2055" t="s">
        <v>13813</v>
      </c>
      <c r="G2055" s="88">
        <v>2</v>
      </c>
      <c r="H2055" s="88" t="s">
        <v>13770</v>
      </c>
      <c r="I2055">
        <v>3</v>
      </c>
      <c r="J2055" t="s">
        <v>13814</v>
      </c>
      <c r="K2055" t="s">
        <v>13816</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13800</v>
      </c>
      <c r="G2056" s="88">
        <v>1</v>
      </c>
      <c r="H2056" s="88" t="s">
        <v>8278</v>
      </c>
      <c r="I2056">
        <v>1</v>
      </c>
      <c r="J2056" t="s">
        <v>13801</v>
      </c>
      <c r="K2056" t="s">
        <v>13802</v>
      </c>
      <c r="L2056">
        <v>270107</v>
      </c>
      <c r="M2056" t="s">
        <v>13588</v>
      </c>
      <c r="N2056">
        <v>270107006</v>
      </c>
      <c r="O2056" t="s">
        <v>13613</v>
      </c>
      <c r="P2056">
        <v>0</v>
      </c>
      <c r="Q2056">
        <v>1888.8495213680862</v>
      </c>
      <c r="R2056">
        <v>0</v>
      </c>
    </row>
    <row r="2057" spans="1:18" x14ac:dyDescent="0.25">
      <c r="A2057">
        <v>14</v>
      </c>
      <c r="B2057">
        <v>14107</v>
      </c>
      <c r="C2057" t="s">
        <v>780</v>
      </c>
      <c r="D2057" t="s">
        <v>1995</v>
      </c>
      <c r="E2057">
        <v>2</v>
      </c>
      <c r="F2057" t="s">
        <v>13804</v>
      </c>
      <c r="G2057" s="88">
        <v>2</v>
      </c>
      <c r="H2057" s="88" t="s">
        <v>13770</v>
      </c>
      <c r="I2057">
        <v>1</v>
      </c>
      <c r="J2057" t="s">
        <v>13801</v>
      </c>
      <c r="K2057" t="s">
        <v>13805</v>
      </c>
      <c r="L2057">
        <v>270107</v>
      </c>
      <c r="M2057" t="s">
        <v>13588</v>
      </c>
      <c r="N2057">
        <v>270107006</v>
      </c>
      <c r="O2057" t="s">
        <v>13613</v>
      </c>
      <c r="P2057">
        <v>0</v>
      </c>
      <c r="Q2057">
        <v>1888.8495213680862</v>
      </c>
      <c r="R2057">
        <v>0</v>
      </c>
    </row>
    <row r="2058" spans="1:18" x14ac:dyDescent="0.25">
      <c r="A2058">
        <v>14</v>
      </c>
      <c r="B2058">
        <v>14107</v>
      </c>
      <c r="C2058" t="s">
        <v>780</v>
      </c>
      <c r="D2058" t="s">
        <v>1995</v>
      </c>
      <c r="E2058">
        <v>3</v>
      </c>
      <c r="F2058" t="s">
        <v>13807</v>
      </c>
      <c r="G2058" s="88">
        <v>1</v>
      </c>
      <c r="H2058" s="88" t="s">
        <v>8278</v>
      </c>
      <c r="I2058">
        <v>1</v>
      </c>
      <c r="J2058" t="s">
        <v>13801</v>
      </c>
      <c r="K2058" t="s">
        <v>13808</v>
      </c>
      <c r="L2058">
        <v>270107</v>
      </c>
      <c r="M2058" t="s">
        <v>13588</v>
      </c>
      <c r="N2058">
        <v>270107006</v>
      </c>
      <c r="O2058" t="s">
        <v>13613</v>
      </c>
      <c r="P2058">
        <v>0</v>
      </c>
      <c r="Q2058">
        <v>1888.8495213680862</v>
      </c>
      <c r="R2058">
        <v>0</v>
      </c>
    </row>
    <row r="2059" spans="1:18" x14ac:dyDescent="0.25">
      <c r="A2059">
        <v>14</v>
      </c>
      <c r="B2059">
        <v>14107</v>
      </c>
      <c r="C2059" t="s">
        <v>780</v>
      </c>
      <c r="D2059" t="s">
        <v>1995</v>
      </c>
      <c r="E2059">
        <v>4</v>
      </c>
      <c r="F2059" t="s">
        <v>13810</v>
      </c>
      <c r="G2059" s="88">
        <v>1</v>
      </c>
      <c r="H2059" s="88" t="s">
        <v>8278</v>
      </c>
      <c r="I2059">
        <v>1</v>
      </c>
      <c r="J2059" t="s">
        <v>13801</v>
      </c>
      <c r="K2059" t="s">
        <v>13811</v>
      </c>
      <c r="L2059">
        <v>270107</v>
      </c>
      <c r="M2059" t="s">
        <v>13588</v>
      </c>
      <c r="N2059">
        <v>270107006</v>
      </c>
      <c r="O2059" t="s">
        <v>13613</v>
      </c>
      <c r="P2059">
        <v>0</v>
      </c>
      <c r="Q2059">
        <v>1888.8495213680862</v>
      </c>
      <c r="R2059">
        <v>0</v>
      </c>
    </row>
    <row r="2060" spans="1:18" x14ac:dyDescent="0.25">
      <c r="A2060">
        <v>14</v>
      </c>
      <c r="B2060">
        <v>14107</v>
      </c>
      <c r="C2060" t="s">
        <v>780</v>
      </c>
      <c r="D2060" t="s">
        <v>1995</v>
      </c>
      <c r="E2060">
        <v>7</v>
      </c>
      <c r="F2060" t="s">
        <v>13813</v>
      </c>
      <c r="G2060" s="88">
        <v>2</v>
      </c>
      <c r="H2060" s="88" t="s">
        <v>13770</v>
      </c>
      <c r="I2060">
        <v>3</v>
      </c>
      <c r="J2060" t="s">
        <v>13814</v>
      </c>
      <c r="K2060" t="s">
        <v>13771</v>
      </c>
      <c r="L2060">
        <v>270107</v>
      </c>
      <c r="M2060" t="s">
        <v>13588</v>
      </c>
      <c r="N2060">
        <v>270107005</v>
      </c>
      <c r="O2060" t="s">
        <v>13608</v>
      </c>
      <c r="P2060">
        <v>0</v>
      </c>
      <c r="Q2060">
        <v>1052.38986013986</v>
      </c>
      <c r="R2060">
        <v>0</v>
      </c>
    </row>
    <row r="2061" spans="1:18" x14ac:dyDescent="0.25">
      <c r="A2061">
        <v>14</v>
      </c>
      <c r="B2061">
        <v>14107</v>
      </c>
      <c r="C2061" t="s">
        <v>780</v>
      </c>
      <c r="D2061" t="s">
        <v>1995</v>
      </c>
      <c r="E2061">
        <v>7</v>
      </c>
      <c r="F2061" t="s">
        <v>13813</v>
      </c>
      <c r="G2061" s="88">
        <v>2</v>
      </c>
      <c r="H2061" s="88" t="s">
        <v>13770</v>
      </c>
      <c r="I2061">
        <v>3</v>
      </c>
      <c r="J2061" t="s">
        <v>13814</v>
      </c>
      <c r="K2061" t="s">
        <v>13815</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13800</v>
      </c>
      <c r="G2062" s="88">
        <v>1</v>
      </c>
      <c r="H2062" s="88" t="s">
        <v>8278</v>
      </c>
      <c r="I2062">
        <v>1</v>
      </c>
      <c r="J2062" t="s">
        <v>13801</v>
      </c>
      <c r="K2062" t="s">
        <v>13802</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13800</v>
      </c>
      <c r="G2063" s="88">
        <v>1</v>
      </c>
      <c r="H2063" s="88" t="s">
        <v>8278</v>
      </c>
      <c r="I2063">
        <v>1</v>
      </c>
      <c r="J2063" t="s">
        <v>13801</v>
      </c>
      <c r="K2063" t="s">
        <v>13803</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2</v>
      </c>
      <c r="F2064" t="s">
        <v>13804</v>
      </c>
      <c r="G2064" s="88">
        <v>2</v>
      </c>
      <c r="H2064" s="88" t="s">
        <v>13770</v>
      </c>
      <c r="I2064">
        <v>1</v>
      </c>
      <c r="J2064" t="s">
        <v>13801</v>
      </c>
      <c r="K2064" t="s">
        <v>13805</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2</v>
      </c>
      <c r="F2065" t="s">
        <v>13804</v>
      </c>
      <c r="G2065" s="88">
        <v>2</v>
      </c>
      <c r="H2065" s="88" t="s">
        <v>13770</v>
      </c>
      <c r="I2065">
        <v>1</v>
      </c>
      <c r="J2065" t="s">
        <v>13801</v>
      </c>
      <c r="K2065" t="s">
        <v>13806</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3</v>
      </c>
      <c r="F2066" t="s">
        <v>13807</v>
      </c>
      <c r="G2066" s="88">
        <v>1</v>
      </c>
      <c r="H2066" s="88" t="s">
        <v>8278</v>
      </c>
      <c r="I2066">
        <v>1</v>
      </c>
      <c r="J2066" t="s">
        <v>13801</v>
      </c>
      <c r="K2066" t="s">
        <v>13808</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3</v>
      </c>
      <c r="F2067" t="s">
        <v>13807</v>
      </c>
      <c r="G2067" s="88">
        <v>1</v>
      </c>
      <c r="H2067" s="88" t="s">
        <v>8278</v>
      </c>
      <c r="I2067">
        <v>1</v>
      </c>
      <c r="J2067" t="s">
        <v>13801</v>
      </c>
      <c r="K2067" t="s">
        <v>13809</v>
      </c>
      <c r="L2067">
        <v>270107</v>
      </c>
      <c r="M2067" t="s">
        <v>13588</v>
      </c>
      <c r="N2067">
        <v>270107006</v>
      </c>
      <c r="O2067" t="s">
        <v>13613</v>
      </c>
      <c r="P2067">
        <v>0</v>
      </c>
      <c r="Q2067">
        <v>302.11538461538498</v>
      </c>
      <c r="R2067">
        <v>0</v>
      </c>
    </row>
    <row r="2068" spans="1:18" x14ac:dyDescent="0.25">
      <c r="A2068">
        <v>14</v>
      </c>
      <c r="B2068">
        <v>14108</v>
      </c>
      <c r="C2068" t="s">
        <v>780</v>
      </c>
      <c r="D2068" t="s">
        <v>1998</v>
      </c>
      <c r="E2068">
        <v>4</v>
      </c>
      <c r="F2068" t="s">
        <v>13810</v>
      </c>
      <c r="G2068" s="88">
        <v>1</v>
      </c>
      <c r="H2068" s="88" t="s">
        <v>8278</v>
      </c>
      <c r="I2068">
        <v>1</v>
      </c>
      <c r="J2068" t="s">
        <v>13801</v>
      </c>
      <c r="K2068" t="s">
        <v>13811</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4</v>
      </c>
      <c r="F2069" t="s">
        <v>13810</v>
      </c>
      <c r="G2069" s="88">
        <v>1</v>
      </c>
      <c r="H2069" s="88" t="s">
        <v>8278</v>
      </c>
      <c r="I2069">
        <v>1</v>
      </c>
      <c r="J2069" t="s">
        <v>13801</v>
      </c>
      <c r="K2069" t="s">
        <v>13812</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7</v>
      </c>
      <c r="F2070" t="s">
        <v>13813</v>
      </c>
      <c r="G2070" s="88">
        <v>2</v>
      </c>
      <c r="H2070" s="88" t="s">
        <v>13770</v>
      </c>
      <c r="I2070">
        <v>3</v>
      </c>
      <c r="J2070" t="s">
        <v>13814</v>
      </c>
      <c r="K2070" t="s">
        <v>13771</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7</v>
      </c>
      <c r="F2071" t="s">
        <v>13813</v>
      </c>
      <c r="G2071" s="88">
        <v>2</v>
      </c>
      <c r="H2071" s="88" t="s">
        <v>13770</v>
      </c>
      <c r="I2071">
        <v>3</v>
      </c>
      <c r="J2071" t="s">
        <v>13814</v>
      </c>
      <c r="K2071" t="s">
        <v>13815</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7</v>
      </c>
      <c r="F2072" t="s">
        <v>13813</v>
      </c>
      <c r="G2072" s="88">
        <v>2</v>
      </c>
      <c r="H2072" s="88" t="s">
        <v>13770</v>
      </c>
      <c r="I2072">
        <v>3</v>
      </c>
      <c r="J2072" t="s">
        <v>13814</v>
      </c>
      <c r="K2072" t="s">
        <v>13816</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13800</v>
      </c>
      <c r="G2073" s="88">
        <v>1</v>
      </c>
      <c r="H2073" s="88" t="s">
        <v>8278</v>
      </c>
      <c r="I2073">
        <v>1</v>
      </c>
      <c r="J2073" t="s">
        <v>13801</v>
      </c>
      <c r="K2073" t="s">
        <v>13802</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13800</v>
      </c>
      <c r="G2074" s="88">
        <v>1</v>
      </c>
      <c r="H2074" s="88" t="s">
        <v>8278</v>
      </c>
      <c r="I2074">
        <v>1</v>
      </c>
      <c r="J2074" t="s">
        <v>13801</v>
      </c>
      <c r="K2074" t="s">
        <v>13803</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2</v>
      </c>
      <c r="F2075" t="s">
        <v>13804</v>
      </c>
      <c r="G2075" s="88">
        <v>2</v>
      </c>
      <c r="H2075" s="88" t="s">
        <v>13770</v>
      </c>
      <c r="I2075">
        <v>1</v>
      </c>
      <c r="J2075" t="s">
        <v>13801</v>
      </c>
      <c r="K2075" t="s">
        <v>13805</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2</v>
      </c>
      <c r="F2076" t="s">
        <v>13804</v>
      </c>
      <c r="G2076" s="88">
        <v>2</v>
      </c>
      <c r="H2076" s="88" t="s">
        <v>13770</v>
      </c>
      <c r="I2076">
        <v>1</v>
      </c>
      <c r="J2076" t="s">
        <v>13801</v>
      </c>
      <c r="K2076" t="s">
        <v>13806</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3</v>
      </c>
      <c r="F2077" t="s">
        <v>13807</v>
      </c>
      <c r="G2077" s="88">
        <v>1</v>
      </c>
      <c r="H2077" s="88" t="s">
        <v>8278</v>
      </c>
      <c r="I2077">
        <v>1</v>
      </c>
      <c r="J2077" t="s">
        <v>13801</v>
      </c>
      <c r="K2077" t="s">
        <v>13808</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3</v>
      </c>
      <c r="F2078" t="s">
        <v>13807</v>
      </c>
      <c r="G2078" s="88">
        <v>1</v>
      </c>
      <c r="H2078" s="88" t="s">
        <v>8278</v>
      </c>
      <c r="I2078">
        <v>1</v>
      </c>
      <c r="J2078" t="s">
        <v>13801</v>
      </c>
      <c r="K2078" t="s">
        <v>13809</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4</v>
      </c>
      <c r="F2079" t="s">
        <v>13810</v>
      </c>
      <c r="G2079" s="88">
        <v>1</v>
      </c>
      <c r="H2079" s="88" t="s">
        <v>8278</v>
      </c>
      <c r="I2079">
        <v>1</v>
      </c>
      <c r="J2079" t="s">
        <v>13801</v>
      </c>
      <c r="K2079" t="s">
        <v>13811</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4</v>
      </c>
      <c r="F2080" t="s">
        <v>13810</v>
      </c>
      <c r="G2080" s="88">
        <v>1</v>
      </c>
      <c r="H2080" s="88" t="s">
        <v>8278</v>
      </c>
      <c r="I2080">
        <v>1</v>
      </c>
      <c r="J2080" t="s">
        <v>13801</v>
      </c>
      <c r="K2080" t="s">
        <v>13812</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7</v>
      </c>
      <c r="F2081" t="s">
        <v>13813</v>
      </c>
      <c r="G2081" s="88">
        <v>2</v>
      </c>
      <c r="H2081" s="88" t="s">
        <v>13770</v>
      </c>
      <c r="I2081">
        <v>3</v>
      </c>
      <c r="J2081" t="s">
        <v>13814</v>
      </c>
      <c r="K2081" t="s">
        <v>13771</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7</v>
      </c>
      <c r="F2082" t="s">
        <v>13813</v>
      </c>
      <c r="G2082" s="88">
        <v>2</v>
      </c>
      <c r="H2082" s="88" t="s">
        <v>13770</v>
      </c>
      <c r="I2082">
        <v>3</v>
      </c>
      <c r="J2082" t="s">
        <v>13814</v>
      </c>
      <c r="K2082" t="s">
        <v>13815</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7</v>
      </c>
      <c r="F2083" t="s">
        <v>13813</v>
      </c>
      <c r="G2083" s="88">
        <v>2</v>
      </c>
      <c r="H2083" s="88" t="s">
        <v>13770</v>
      </c>
      <c r="I2083">
        <v>3</v>
      </c>
      <c r="J2083" t="s">
        <v>13814</v>
      </c>
      <c r="K2083" t="s">
        <v>13816</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13800</v>
      </c>
      <c r="G2084" s="88">
        <v>1</v>
      </c>
      <c r="H2084" s="88" t="s">
        <v>8278</v>
      </c>
      <c r="I2084">
        <v>1</v>
      </c>
      <c r="J2084" t="s">
        <v>13801</v>
      </c>
      <c r="K2084" t="s">
        <v>13802</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13800</v>
      </c>
      <c r="G2085" s="88">
        <v>1</v>
      </c>
      <c r="H2085" s="88" t="s">
        <v>8278</v>
      </c>
      <c r="I2085">
        <v>1</v>
      </c>
      <c r="J2085" t="s">
        <v>13801</v>
      </c>
      <c r="K2085" t="s">
        <v>13803</v>
      </c>
      <c r="L2085">
        <v>270107</v>
      </c>
      <c r="M2085" t="s">
        <v>13588</v>
      </c>
      <c r="N2085">
        <v>270107006</v>
      </c>
      <c r="O2085" t="s">
        <v>13613</v>
      </c>
      <c r="P2085">
        <v>0</v>
      </c>
      <c r="Q2085">
        <v>302.11538461538498</v>
      </c>
      <c r="R2085">
        <v>0</v>
      </c>
    </row>
    <row r="2086" spans="1:18" x14ac:dyDescent="0.25">
      <c r="A2086">
        <v>14</v>
      </c>
      <c r="B2086">
        <v>14202</v>
      </c>
      <c r="C2086" t="s">
        <v>780</v>
      </c>
      <c r="D2086" t="s">
        <v>2003</v>
      </c>
      <c r="E2086">
        <v>2</v>
      </c>
      <c r="F2086" t="s">
        <v>13804</v>
      </c>
      <c r="G2086" s="88">
        <v>2</v>
      </c>
      <c r="H2086" s="88" t="s">
        <v>13770</v>
      </c>
      <c r="I2086">
        <v>1</v>
      </c>
      <c r="J2086" t="s">
        <v>13801</v>
      </c>
      <c r="K2086" t="s">
        <v>13805</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2</v>
      </c>
      <c r="F2087" t="s">
        <v>13804</v>
      </c>
      <c r="G2087" s="88">
        <v>2</v>
      </c>
      <c r="H2087" s="88" t="s">
        <v>13770</v>
      </c>
      <c r="I2087">
        <v>1</v>
      </c>
      <c r="J2087" t="s">
        <v>13801</v>
      </c>
      <c r="K2087" t="s">
        <v>13806</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3</v>
      </c>
      <c r="F2088" t="s">
        <v>13807</v>
      </c>
      <c r="G2088" s="88">
        <v>1</v>
      </c>
      <c r="H2088" s="88" t="s">
        <v>8278</v>
      </c>
      <c r="I2088">
        <v>1</v>
      </c>
      <c r="J2088" t="s">
        <v>13801</v>
      </c>
      <c r="K2088" t="s">
        <v>13808</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3</v>
      </c>
      <c r="F2089" t="s">
        <v>13807</v>
      </c>
      <c r="G2089" s="88">
        <v>1</v>
      </c>
      <c r="H2089" s="88" t="s">
        <v>8278</v>
      </c>
      <c r="I2089">
        <v>1</v>
      </c>
      <c r="J2089" t="s">
        <v>13801</v>
      </c>
      <c r="K2089" t="s">
        <v>13809</v>
      </c>
      <c r="L2089">
        <v>270107</v>
      </c>
      <c r="M2089" t="s">
        <v>13588</v>
      </c>
      <c r="N2089">
        <v>270107006</v>
      </c>
      <c r="O2089" t="s">
        <v>13613</v>
      </c>
      <c r="P2089">
        <v>0</v>
      </c>
      <c r="Q2089">
        <v>302.11538461538498</v>
      </c>
      <c r="R2089">
        <v>0</v>
      </c>
    </row>
    <row r="2090" spans="1:18" x14ac:dyDescent="0.25">
      <c r="A2090">
        <v>14</v>
      </c>
      <c r="B2090">
        <v>14202</v>
      </c>
      <c r="C2090" t="s">
        <v>780</v>
      </c>
      <c r="D2090" t="s">
        <v>2003</v>
      </c>
      <c r="E2090">
        <v>4</v>
      </c>
      <c r="F2090" t="s">
        <v>13810</v>
      </c>
      <c r="G2090" s="88">
        <v>1</v>
      </c>
      <c r="H2090" s="88" t="s">
        <v>8278</v>
      </c>
      <c r="I2090">
        <v>1</v>
      </c>
      <c r="J2090" t="s">
        <v>13801</v>
      </c>
      <c r="K2090" t="s">
        <v>13811</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4</v>
      </c>
      <c r="F2091" t="s">
        <v>13810</v>
      </c>
      <c r="G2091" s="88">
        <v>1</v>
      </c>
      <c r="H2091" s="88" t="s">
        <v>8278</v>
      </c>
      <c r="I2091">
        <v>1</v>
      </c>
      <c r="J2091" t="s">
        <v>13801</v>
      </c>
      <c r="K2091" t="s">
        <v>13812</v>
      </c>
      <c r="L2091">
        <v>270107</v>
      </c>
      <c r="M2091" t="s">
        <v>13588</v>
      </c>
      <c r="N2091">
        <v>270107006</v>
      </c>
      <c r="O2091" t="s">
        <v>13613</v>
      </c>
      <c r="P2091">
        <v>0</v>
      </c>
      <c r="Q2091">
        <v>302.11538461538498</v>
      </c>
      <c r="R2091">
        <v>0</v>
      </c>
    </row>
    <row r="2092" spans="1:18" x14ac:dyDescent="0.25">
      <c r="A2092">
        <v>14</v>
      </c>
      <c r="B2092">
        <v>14202</v>
      </c>
      <c r="C2092" t="s">
        <v>780</v>
      </c>
      <c r="D2092" t="s">
        <v>2003</v>
      </c>
      <c r="E2092">
        <v>7</v>
      </c>
      <c r="F2092" t="s">
        <v>13813</v>
      </c>
      <c r="G2092" s="88">
        <v>2</v>
      </c>
      <c r="H2092" s="88" t="s">
        <v>13770</v>
      </c>
      <c r="I2092">
        <v>3</v>
      </c>
      <c r="J2092" t="s">
        <v>13814</v>
      </c>
      <c r="K2092" t="s">
        <v>13771</v>
      </c>
      <c r="L2092">
        <v>270107</v>
      </c>
      <c r="M2092" t="s">
        <v>13588</v>
      </c>
      <c r="N2092">
        <v>270107005</v>
      </c>
      <c r="O2092" t="s">
        <v>13608</v>
      </c>
      <c r="P2092">
        <v>0</v>
      </c>
      <c r="Q2092">
        <v>2423.4560938496584</v>
      </c>
      <c r="R2092">
        <v>0</v>
      </c>
    </row>
    <row r="2093" spans="1:18" x14ac:dyDescent="0.25">
      <c r="A2093">
        <v>14</v>
      </c>
      <c r="B2093">
        <v>14202</v>
      </c>
      <c r="C2093" t="s">
        <v>780</v>
      </c>
      <c r="D2093" t="s">
        <v>2003</v>
      </c>
      <c r="E2093">
        <v>7</v>
      </c>
      <c r="F2093" t="s">
        <v>13813</v>
      </c>
      <c r="G2093" s="88">
        <v>2</v>
      </c>
      <c r="H2093" s="88" t="s">
        <v>13770</v>
      </c>
      <c r="I2093">
        <v>3</v>
      </c>
      <c r="J2093" t="s">
        <v>13814</v>
      </c>
      <c r="K2093" t="s">
        <v>13815</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7</v>
      </c>
      <c r="F2094" t="s">
        <v>13813</v>
      </c>
      <c r="G2094" s="88">
        <v>2</v>
      </c>
      <c r="H2094" s="88" t="s">
        <v>13770</v>
      </c>
      <c r="I2094">
        <v>3</v>
      </c>
      <c r="J2094" t="s">
        <v>13814</v>
      </c>
      <c r="K2094" t="s">
        <v>13816</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13800</v>
      </c>
      <c r="G2095" s="88">
        <v>1</v>
      </c>
      <c r="H2095" s="88" t="s">
        <v>8278</v>
      </c>
      <c r="I2095">
        <v>1</v>
      </c>
      <c r="J2095" t="s">
        <v>13801</v>
      </c>
      <c r="K2095" t="s">
        <v>13802</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13800</v>
      </c>
      <c r="G2096" s="88">
        <v>1</v>
      </c>
      <c r="H2096" s="88" t="s">
        <v>8278</v>
      </c>
      <c r="I2096">
        <v>1</v>
      </c>
      <c r="J2096" t="s">
        <v>13801</v>
      </c>
      <c r="K2096" t="s">
        <v>13803</v>
      </c>
      <c r="L2096">
        <v>270107</v>
      </c>
      <c r="M2096" t="s">
        <v>13588</v>
      </c>
      <c r="N2096">
        <v>270107006</v>
      </c>
      <c r="O2096" t="s">
        <v>13613</v>
      </c>
      <c r="P2096">
        <v>0</v>
      </c>
      <c r="Q2096">
        <v>224.07954545454501</v>
      </c>
      <c r="R2096">
        <v>0</v>
      </c>
    </row>
    <row r="2097" spans="1:18" x14ac:dyDescent="0.25">
      <c r="A2097">
        <v>14</v>
      </c>
      <c r="B2097">
        <v>14203</v>
      </c>
      <c r="C2097" t="s">
        <v>780</v>
      </c>
      <c r="D2097" t="s">
        <v>2006</v>
      </c>
      <c r="E2097">
        <v>2</v>
      </c>
      <c r="F2097" t="s">
        <v>13804</v>
      </c>
      <c r="G2097" s="88">
        <v>2</v>
      </c>
      <c r="H2097" s="88" t="s">
        <v>13770</v>
      </c>
      <c r="I2097">
        <v>1</v>
      </c>
      <c r="J2097" t="s">
        <v>13801</v>
      </c>
      <c r="K2097" t="s">
        <v>13805</v>
      </c>
      <c r="L2097">
        <v>270107</v>
      </c>
      <c r="M2097" t="s">
        <v>13588</v>
      </c>
      <c r="N2097">
        <v>270107006</v>
      </c>
      <c r="O2097" t="s">
        <v>13613</v>
      </c>
      <c r="P2097">
        <v>0</v>
      </c>
      <c r="Q2097">
        <v>690.41595493452098</v>
      </c>
      <c r="R2097">
        <v>0</v>
      </c>
    </row>
    <row r="2098" spans="1:18" x14ac:dyDescent="0.25">
      <c r="A2098">
        <v>14</v>
      </c>
      <c r="B2098">
        <v>14203</v>
      </c>
      <c r="C2098" t="s">
        <v>780</v>
      </c>
      <c r="D2098" t="s">
        <v>2006</v>
      </c>
      <c r="E2098">
        <v>2</v>
      </c>
      <c r="F2098" t="s">
        <v>13804</v>
      </c>
      <c r="G2098" s="88">
        <v>2</v>
      </c>
      <c r="H2098" s="88" t="s">
        <v>13770</v>
      </c>
      <c r="I2098">
        <v>1</v>
      </c>
      <c r="J2098" t="s">
        <v>13801</v>
      </c>
      <c r="K2098" t="s">
        <v>13806</v>
      </c>
      <c r="L2098">
        <v>270107</v>
      </c>
      <c r="M2098" t="s">
        <v>13588</v>
      </c>
      <c r="N2098">
        <v>270107006</v>
      </c>
      <c r="O2098" t="s">
        <v>13613</v>
      </c>
      <c r="P2098">
        <v>0</v>
      </c>
      <c r="Q2098">
        <v>224.07954545454501</v>
      </c>
      <c r="R2098">
        <v>0</v>
      </c>
    </row>
    <row r="2099" spans="1:18" x14ac:dyDescent="0.25">
      <c r="A2099">
        <v>14</v>
      </c>
      <c r="B2099">
        <v>14203</v>
      </c>
      <c r="C2099" t="s">
        <v>780</v>
      </c>
      <c r="D2099" t="s">
        <v>2006</v>
      </c>
      <c r="E2099">
        <v>3</v>
      </c>
      <c r="F2099" t="s">
        <v>13807</v>
      </c>
      <c r="G2099" s="88">
        <v>1</v>
      </c>
      <c r="H2099" s="88" t="s">
        <v>8278</v>
      </c>
      <c r="I2099">
        <v>1</v>
      </c>
      <c r="J2099" t="s">
        <v>13801</v>
      </c>
      <c r="K2099" t="s">
        <v>13808</v>
      </c>
      <c r="L2099">
        <v>270107</v>
      </c>
      <c r="M2099" t="s">
        <v>13588</v>
      </c>
      <c r="N2099">
        <v>270107006</v>
      </c>
      <c r="O2099" t="s">
        <v>13613</v>
      </c>
      <c r="P2099">
        <v>0</v>
      </c>
      <c r="Q2099">
        <v>690.41595493452098</v>
      </c>
      <c r="R2099">
        <v>0</v>
      </c>
    </row>
    <row r="2100" spans="1:18" x14ac:dyDescent="0.25">
      <c r="A2100">
        <v>14</v>
      </c>
      <c r="B2100">
        <v>14203</v>
      </c>
      <c r="C2100" t="s">
        <v>780</v>
      </c>
      <c r="D2100" t="s">
        <v>2006</v>
      </c>
      <c r="E2100">
        <v>3</v>
      </c>
      <c r="F2100" t="s">
        <v>13807</v>
      </c>
      <c r="G2100" s="88">
        <v>1</v>
      </c>
      <c r="H2100" s="88" t="s">
        <v>8278</v>
      </c>
      <c r="I2100">
        <v>1</v>
      </c>
      <c r="J2100" t="s">
        <v>13801</v>
      </c>
      <c r="K2100" t="s">
        <v>13809</v>
      </c>
      <c r="L2100">
        <v>270107</v>
      </c>
      <c r="M2100" t="s">
        <v>13588</v>
      </c>
      <c r="N2100">
        <v>270107006</v>
      </c>
      <c r="O2100" t="s">
        <v>13613</v>
      </c>
      <c r="P2100">
        <v>0</v>
      </c>
      <c r="Q2100">
        <v>224.07954545454501</v>
      </c>
      <c r="R2100">
        <v>0</v>
      </c>
    </row>
    <row r="2101" spans="1:18" x14ac:dyDescent="0.25">
      <c r="A2101">
        <v>14</v>
      </c>
      <c r="B2101">
        <v>14203</v>
      </c>
      <c r="C2101" t="s">
        <v>780</v>
      </c>
      <c r="D2101" t="s">
        <v>2006</v>
      </c>
      <c r="E2101">
        <v>4</v>
      </c>
      <c r="F2101" t="s">
        <v>13810</v>
      </c>
      <c r="G2101" s="88">
        <v>1</v>
      </c>
      <c r="H2101" s="88" t="s">
        <v>8278</v>
      </c>
      <c r="I2101">
        <v>1</v>
      </c>
      <c r="J2101" t="s">
        <v>13801</v>
      </c>
      <c r="K2101" t="s">
        <v>13811</v>
      </c>
      <c r="L2101">
        <v>270107</v>
      </c>
      <c r="M2101" t="s">
        <v>13588</v>
      </c>
      <c r="N2101">
        <v>270107006</v>
      </c>
      <c r="O2101" t="s">
        <v>13613</v>
      </c>
      <c r="P2101">
        <v>0</v>
      </c>
      <c r="Q2101">
        <v>914.49550038906602</v>
      </c>
      <c r="R2101">
        <v>0</v>
      </c>
    </row>
    <row r="2102" spans="1:18" x14ac:dyDescent="0.25">
      <c r="A2102">
        <v>14</v>
      </c>
      <c r="B2102">
        <v>14203</v>
      </c>
      <c r="C2102" t="s">
        <v>780</v>
      </c>
      <c r="D2102" t="s">
        <v>2006</v>
      </c>
      <c r="E2102">
        <v>7</v>
      </c>
      <c r="F2102" t="s">
        <v>13813</v>
      </c>
      <c r="G2102" s="88">
        <v>2</v>
      </c>
      <c r="H2102" s="88" t="s">
        <v>13770</v>
      </c>
      <c r="I2102">
        <v>3</v>
      </c>
      <c r="J2102" t="s">
        <v>13814</v>
      </c>
      <c r="K2102" t="s">
        <v>13771</v>
      </c>
      <c r="L2102">
        <v>270107</v>
      </c>
      <c r="M2102" t="s">
        <v>13588</v>
      </c>
      <c r="N2102">
        <v>270107005</v>
      </c>
      <c r="O2102" t="s">
        <v>13608</v>
      </c>
      <c r="P2102">
        <v>0</v>
      </c>
      <c r="Q2102">
        <v>268.82089552238801</v>
      </c>
      <c r="R2102">
        <v>0</v>
      </c>
    </row>
    <row r="2103" spans="1:18" x14ac:dyDescent="0.25">
      <c r="A2103">
        <v>14</v>
      </c>
      <c r="B2103">
        <v>14203</v>
      </c>
      <c r="C2103" t="s">
        <v>780</v>
      </c>
      <c r="D2103" t="s">
        <v>2006</v>
      </c>
      <c r="E2103">
        <v>7</v>
      </c>
      <c r="F2103" t="s">
        <v>13813</v>
      </c>
      <c r="G2103" s="88">
        <v>2</v>
      </c>
      <c r="H2103" s="88" t="s">
        <v>13770</v>
      </c>
      <c r="I2103">
        <v>3</v>
      </c>
      <c r="J2103" t="s">
        <v>13814</v>
      </c>
      <c r="K2103" t="s">
        <v>13815</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13800</v>
      </c>
      <c r="G2104" s="88">
        <v>1</v>
      </c>
      <c r="H2104" s="88" t="s">
        <v>8278</v>
      </c>
      <c r="I2104">
        <v>1</v>
      </c>
      <c r="J2104" t="s">
        <v>13801</v>
      </c>
      <c r="K2104" t="s">
        <v>13802</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13800</v>
      </c>
      <c r="G2105" s="88">
        <v>1</v>
      </c>
      <c r="H2105" s="88" t="s">
        <v>8278</v>
      </c>
      <c r="I2105">
        <v>1</v>
      </c>
      <c r="J2105" t="s">
        <v>13801</v>
      </c>
      <c r="K2105" t="s">
        <v>13803</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2</v>
      </c>
      <c r="F2106" t="s">
        <v>13804</v>
      </c>
      <c r="G2106" s="88">
        <v>2</v>
      </c>
      <c r="H2106" s="88" t="s">
        <v>13770</v>
      </c>
      <c r="I2106">
        <v>1</v>
      </c>
      <c r="J2106" t="s">
        <v>13801</v>
      </c>
      <c r="K2106" t="s">
        <v>13805</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2</v>
      </c>
      <c r="F2107" t="s">
        <v>13804</v>
      </c>
      <c r="G2107" s="88">
        <v>2</v>
      </c>
      <c r="H2107" s="88" t="s">
        <v>13770</v>
      </c>
      <c r="I2107">
        <v>1</v>
      </c>
      <c r="J2107" t="s">
        <v>13801</v>
      </c>
      <c r="K2107" t="s">
        <v>13806</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3</v>
      </c>
      <c r="F2108" t="s">
        <v>13807</v>
      </c>
      <c r="G2108" s="88">
        <v>1</v>
      </c>
      <c r="H2108" s="88" t="s">
        <v>8278</v>
      </c>
      <c r="I2108">
        <v>1</v>
      </c>
      <c r="J2108" t="s">
        <v>13801</v>
      </c>
      <c r="K2108" t="s">
        <v>13808</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3</v>
      </c>
      <c r="F2109" t="s">
        <v>13807</v>
      </c>
      <c r="G2109" s="88">
        <v>1</v>
      </c>
      <c r="H2109" s="88" t="s">
        <v>8278</v>
      </c>
      <c r="I2109">
        <v>1</v>
      </c>
      <c r="J2109" t="s">
        <v>13801</v>
      </c>
      <c r="K2109" t="s">
        <v>13809</v>
      </c>
      <c r="L2109">
        <v>270107</v>
      </c>
      <c r="M2109" t="s">
        <v>13588</v>
      </c>
      <c r="N2109">
        <v>270107006</v>
      </c>
      <c r="O2109" t="s">
        <v>13613</v>
      </c>
      <c r="P2109">
        <v>93</v>
      </c>
      <c r="Q2109">
        <v>0</v>
      </c>
      <c r="R2109">
        <v>308.2</v>
      </c>
    </row>
    <row r="2110" spans="1:18" x14ac:dyDescent="0.25">
      <c r="A2110">
        <v>14</v>
      </c>
      <c r="B2110">
        <v>14204</v>
      </c>
      <c r="C2110" t="s">
        <v>780</v>
      </c>
      <c r="D2110" t="s">
        <v>2009</v>
      </c>
      <c r="E2110">
        <v>4</v>
      </c>
      <c r="F2110" t="s">
        <v>13810</v>
      </c>
      <c r="G2110" s="88">
        <v>1</v>
      </c>
      <c r="H2110" s="88" t="s">
        <v>8278</v>
      </c>
      <c r="I2110">
        <v>1</v>
      </c>
      <c r="J2110" t="s">
        <v>13801</v>
      </c>
      <c r="K2110" t="s">
        <v>13811</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4</v>
      </c>
      <c r="F2111" t="s">
        <v>13810</v>
      </c>
      <c r="G2111" s="88">
        <v>1</v>
      </c>
      <c r="H2111" s="88" t="s">
        <v>8278</v>
      </c>
      <c r="I2111">
        <v>1</v>
      </c>
      <c r="J2111" t="s">
        <v>13801</v>
      </c>
      <c r="K2111" t="s">
        <v>13812</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7</v>
      </c>
      <c r="F2112" t="s">
        <v>13813</v>
      </c>
      <c r="G2112" s="88">
        <v>2</v>
      </c>
      <c r="H2112" s="88" t="s">
        <v>13770</v>
      </c>
      <c r="I2112">
        <v>3</v>
      </c>
      <c r="J2112" t="s">
        <v>13814</v>
      </c>
      <c r="K2112" t="s">
        <v>13771</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7</v>
      </c>
      <c r="F2113" t="s">
        <v>13813</v>
      </c>
      <c r="G2113" s="88">
        <v>2</v>
      </c>
      <c r="H2113" s="88" t="s">
        <v>13770</v>
      </c>
      <c r="I2113">
        <v>3</v>
      </c>
      <c r="J2113" t="s">
        <v>13814</v>
      </c>
      <c r="K2113" t="s">
        <v>13815</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7</v>
      </c>
      <c r="F2114" t="s">
        <v>13813</v>
      </c>
      <c r="G2114" s="88">
        <v>2</v>
      </c>
      <c r="H2114" s="88" t="s">
        <v>13770</v>
      </c>
      <c r="I2114">
        <v>3</v>
      </c>
      <c r="J2114" t="s">
        <v>13814</v>
      </c>
      <c r="K2114" t="s">
        <v>13816</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13800</v>
      </c>
      <c r="G2115" s="88">
        <v>1</v>
      </c>
      <c r="H2115" s="88" t="s">
        <v>8278</v>
      </c>
      <c r="I2115">
        <v>1</v>
      </c>
      <c r="J2115" t="s">
        <v>13801</v>
      </c>
      <c r="K2115" t="s">
        <v>13802</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13800</v>
      </c>
      <c r="G2116" s="88">
        <v>1</v>
      </c>
      <c r="H2116" s="88" t="s">
        <v>8278</v>
      </c>
      <c r="I2116">
        <v>1</v>
      </c>
      <c r="J2116" t="s">
        <v>13801</v>
      </c>
      <c r="K2116" t="s">
        <v>13803</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2</v>
      </c>
      <c r="F2117" t="s">
        <v>13804</v>
      </c>
      <c r="G2117" s="88">
        <v>2</v>
      </c>
      <c r="H2117" s="88" t="s">
        <v>13770</v>
      </c>
      <c r="I2117">
        <v>1</v>
      </c>
      <c r="J2117" t="s">
        <v>13801</v>
      </c>
      <c r="K2117" t="s">
        <v>13771</v>
      </c>
      <c r="L2117">
        <v>270107</v>
      </c>
      <c r="M2117" t="s">
        <v>13588</v>
      </c>
      <c r="N2117">
        <v>270107006</v>
      </c>
      <c r="O2117" t="s">
        <v>13613</v>
      </c>
      <c r="P2117">
        <v>0</v>
      </c>
      <c r="Q2117">
        <v>591.73820667507403</v>
      </c>
      <c r="R2117">
        <v>0</v>
      </c>
    </row>
    <row r="2118" spans="1:18" x14ac:dyDescent="0.25">
      <c r="A2118">
        <v>15</v>
      </c>
      <c r="B2118">
        <v>15101</v>
      </c>
      <c r="C2118" t="s">
        <v>759</v>
      </c>
      <c r="D2118" t="s">
        <v>2012</v>
      </c>
      <c r="E2118">
        <v>2</v>
      </c>
      <c r="F2118" t="s">
        <v>13804</v>
      </c>
      <c r="G2118" s="88">
        <v>2</v>
      </c>
      <c r="H2118" s="88" t="s">
        <v>13770</v>
      </c>
      <c r="I2118">
        <v>1</v>
      </c>
      <c r="J2118" t="s">
        <v>13801</v>
      </c>
      <c r="K2118" t="s">
        <v>13805</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2</v>
      </c>
      <c r="F2119" t="s">
        <v>13804</v>
      </c>
      <c r="G2119" s="88">
        <v>2</v>
      </c>
      <c r="H2119" s="88" t="s">
        <v>13770</v>
      </c>
      <c r="I2119">
        <v>1</v>
      </c>
      <c r="J2119" t="s">
        <v>13801</v>
      </c>
      <c r="K2119" t="s">
        <v>13806</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3</v>
      </c>
      <c r="F2120" t="s">
        <v>13807</v>
      </c>
      <c r="G2120" s="88">
        <v>1</v>
      </c>
      <c r="H2120" s="88" t="s">
        <v>8278</v>
      </c>
      <c r="I2120">
        <v>1</v>
      </c>
      <c r="J2120" t="s">
        <v>13801</v>
      </c>
      <c r="K2120" t="s">
        <v>13808</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3</v>
      </c>
      <c r="F2121" t="s">
        <v>13807</v>
      </c>
      <c r="G2121" s="88">
        <v>1</v>
      </c>
      <c r="H2121" s="88" t="s">
        <v>8278</v>
      </c>
      <c r="I2121">
        <v>1</v>
      </c>
      <c r="J2121" t="s">
        <v>13801</v>
      </c>
      <c r="K2121" t="s">
        <v>13809</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4</v>
      </c>
      <c r="F2122" t="s">
        <v>13810</v>
      </c>
      <c r="G2122" s="88">
        <v>1</v>
      </c>
      <c r="H2122" s="88" t="s">
        <v>8278</v>
      </c>
      <c r="I2122">
        <v>1</v>
      </c>
      <c r="J2122" t="s">
        <v>13801</v>
      </c>
      <c r="K2122" t="s">
        <v>13811</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4</v>
      </c>
      <c r="F2123" t="s">
        <v>13810</v>
      </c>
      <c r="G2123" s="88">
        <v>1</v>
      </c>
      <c r="H2123" s="88" t="s">
        <v>8278</v>
      </c>
      <c r="I2123">
        <v>1</v>
      </c>
      <c r="J2123" t="s">
        <v>13801</v>
      </c>
      <c r="K2123" t="s">
        <v>13812</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7</v>
      </c>
      <c r="F2124" t="s">
        <v>13813</v>
      </c>
      <c r="G2124" s="88">
        <v>2</v>
      </c>
      <c r="H2124" s="88" t="s">
        <v>13770</v>
      </c>
      <c r="I2124">
        <v>3</v>
      </c>
      <c r="J2124" t="s">
        <v>13814</v>
      </c>
      <c r="K2124" t="s">
        <v>13771</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7</v>
      </c>
      <c r="F2125" t="s">
        <v>13813</v>
      </c>
      <c r="G2125" s="88">
        <v>2</v>
      </c>
      <c r="H2125" s="88" t="s">
        <v>13770</v>
      </c>
      <c r="I2125">
        <v>3</v>
      </c>
      <c r="J2125" t="s">
        <v>13814</v>
      </c>
      <c r="K2125" t="s">
        <v>13815</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7</v>
      </c>
      <c r="F2126" t="s">
        <v>13813</v>
      </c>
      <c r="G2126" s="88">
        <v>2</v>
      </c>
      <c r="H2126" s="88" t="s">
        <v>13770</v>
      </c>
      <c r="I2126">
        <v>3</v>
      </c>
      <c r="J2126" t="s">
        <v>13814</v>
      </c>
      <c r="K2126" t="s">
        <v>13816</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13800</v>
      </c>
      <c r="G2127" s="88">
        <v>1</v>
      </c>
      <c r="H2127" s="88" t="s">
        <v>8278</v>
      </c>
      <c r="I2127">
        <v>1</v>
      </c>
      <c r="J2127" t="s">
        <v>13801</v>
      </c>
      <c r="K2127" t="s">
        <v>13802</v>
      </c>
      <c r="L2127">
        <v>270107</v>
      </c>
      <c r="M2127" t="s">
        <v>13588</v>
      </c>
      <c r="N2127">
        <v>270107006</v>
      </c>
      <c r="O2127" t="s">
        <v>13613</v>
      </c>
      <c r="P2127">
        <v>0</v>
      </c>
      <c r="Q2127">
        <v>761.30697634457795</v>
      </c>
      <c r="R2127">
        <v>0</v>
      </c>
    </row>
    <row r="2128" spans="1:18" x14ac:dyDescent="0.25">
      <c r="A2128">
        <v>15</v>
      </c>
      <c r="B2128">
        <v>15201</v>
      </c>
      <c r="C2128" t="s">
        <v>759</v>
      </c>
      <c r="D2128" t="s">
        <v>2018</v>
      </c>
      <c r="E2128">
        <v>2</v>
      </c>
      <c r="F2128" t="s">
        <v>13804</v>
      </c>
      <c r="G2128" s="88">
        <v>2</v>
      </c>
      <c r="H2128" s="88" t="s">
        <v>13770</v>
      </c>
      <c r="I2128">
        <v>1</v>
      </c>
      <c r="J2128" t="s">
        <v>13801</v>
      </c>
      <c r="K2128" t="s">
        <v>13805</v>
      </c>
      <c r="L2128">
        <v>270107</v>
      </c>
      <c r="M2128" t="s">
        <v>13588</v>
      </c>
      <c r="N2128">
        <v>270107006</v>
      </c>
      <c r="O2128" t="s">
        <v>13613</v>
      </c>
      <c r="P2128">
        <v>0</v>
      </c>
      <c r="Q2128">
        <v>761.30697634457795</v>
      </c>
      <c r="R2128">
        <v>0</v>
      </c>
    </row>
    <row r="2129" spans="1:18" x14ac:dyDescent="0.25">
      <c r="A2129">
        <v>15</v>
      </c>
      <c r="B2129">
        <v>15201</v>
      </c>
      <c r="C2129" t="s">
        <v>759</v>
      </c>
      <c r="D2129" t="s">
        <v>2018</v>
      </c>
      <c r="E2129">
        <v>3</v>
      </c>
      <c r="F2129" t="s">
        <v>13807</v>
      </c>
      <c r="G2129" s="88">
        <v>1</v>
      </c>
      <c r="H2129" s="88" t="s">
        <v>8278</v>
      </c>
      <c r="I2129">
        <v>1</v>
      </c>
      <c r="J2129" t="s">
        <v>13801</v>
      </c>
      <c r="K2129" t="s">
        <v>13808</v>
      </c>
      <c r="L2129">
        <v>270107</v>
      </c>
      <c r="M2129" t="s">
        <v>13588</v>
      </c>
      <c r="N2129">
        <v>270107006</v>
      </c>
      <c r="O2129" t="s">
        <v>13613</v>
      </c>
      <c r="P2129">
        <v>0</v>
      </c>
      <c r="Q2129">
        <v>761.30697634457795</v>
      </c>
      <c r="R2129">
        <v>0</v>
      </c>
    </row>
    <row r="2130" spans="1:18" x14ac:dyDescent="0.25">
      <c r="A2130">
        <v>15</v>
      </c>
      <c r="B2130">
        <v>15201</v>
      </c>
      <c r="C2130" t="s">
        <v>759</v>
      </c>
      <c r="D2130" t="s">
        <v>2018</v>
      </c>
      <c r="E2130">
        <v>4</v>
      </c>
      <c r="F2130" t="s">
        <v>13810</v>
      </c>
      <c r="G2130" s="88">
        <v>1</v>
      </c>
      <c r="H2130" s="88" t="s">
        <v>8278</v>
      </c>
      <c r="I2130">
        <v>1</v>
      </c>
      <c r="J2130" t="s">
        <v>13801</v>
      </c>
      <c r="K2130" t="s">
        <v>13811</v>
      </c>
      <c r="L2130">
        <v>270107</v>
      </c>
      <c r="M2130" t="s">
        <v>13588</v>
      </c>
      <c r="N2130">
        <v>270107006</v>
      </c>
      <c r="O2130" t="s">
        <v>13613</v>
      </c>
      <c r="P2130">
        <v>0</v>
      </c>
      <c r="Q2130">
        <v>761.30697634457795</v>
      </c>
      <c r="R2130">
        <v>0</v>
      </c>
    </row>
    <row r="2131" spans="1:18" x14ac:dyDescent="0.25">
      <c r="A2131">
        <v>15</v>
      </c>
      <c r="B2131">
        <v>15201</v>
      </c>
      <c r="C2131" t="s">
        <v>759</v>
      </c>
      <c r="D2131" t="s">
        <v>2018</v>
      </c>
      <c r="E2131">
        <v>7</v>
      </c>
      <c r="F2131" t="s">
        <v>13813</v>
      </c>
      <c r="G2131" s="88">
        <v>2</v>
      </c>
      <c r="H2131" s="88" t="s">
        <v>13770</v>
      </c>
      <c r="I2131">
        <v>3</v>
      </c>
      <c r="J2131" t="s">
        <v>13814</v>
      </c>
      <c r="K2131" t="s">
        <v>13771</v>
      </c>
      <c r="L2131">
        <v>270107</v>
      </c>
      <c r="M2131" t="s">
        <v>13588</v>
      </c>
      <c r="N2131">
        <v>270107005</v>
      </c>
      <c r="O2131" t="s">
        <v>13608</v>
      </c>
      <c r="P2131">
        <v>0</v>
      </c>
      <c r="Q2131">
        <v>107.490196078431</v>
      </c>
      <c r="R2131">
        <v>0</v>
      </c>
    </row>
    <row r="2132" spans="1:18" x14ac:dyDescent="0.25">
      <c r="A2132">
        <v>15</v>
      </c>
      <c r="B2132">
        <v>15201</v>
      </c>
      <c r="C2132" t="s">
        <v>759</v>
      </c>
      <c r="D2132" t="s">
        <v>2018</v>
      </c>
      <c r="E2132">
        <v>7</v>
      </c>
      <c r="F2132" t="s">
        <v>13813</v>
      </c>
      <c r="G2132" s="88">
        <v>2</v>
      </c>
      <c r="H2132" s="88" t="s">
        <v>13770</v>
      </c>
      <c r="I2132">
        <v>3</v>
      </c>
      <c r="J2132" t="s">
        <v>13814</v>
      </c>
      <c r="K2132" t="s">
        <v>13815</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13800</v>
      </c>
      <c r="G2133" s="88">
        <v>1</v>
      </c>
      <c r="H2133" s="88" t="s">
        <v>8278</v>
      </c>
      <c r="I2133">
        <v>1</v>
      </c>
      <c r="J2133" t="s">
        <v>13801</v>
      </c>
      <c r="K2133" t="s">
        <v>13802</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13800</v>
      </c>
      <c r="G2134" s="88">
        <v>1</v>
      </c>
      <c r="H2134" s="88" t="s">
        <v>8278</v>
      </c>
      <c r="I2134">
        <v>1</v>
      </c>
      <c r="J2134" t="s">
        <v>13801</v>
      </c>
      <c r="K2134" t="s">
        <v>13803</v>
      </c>
      <c r="L2134">
        <v>270107</v>
      </c>
      <c r="M2134" t="s">
        <v>13588</v>
      </c>
      <c r="N2134">
        <v>270107006</v>
      </c>
      <c r="O2134" t="s">
        <v>13613</v>
      </c>
      <c r="P2134">
        <v>0</v>
      </c>
      <c r="Q2134">
        <v>0</v>
      </c>
      <c r="R2134">
        <v>3747.0794720746821</v>
      </c>
    </row>
    <row r="2135" spans="1:18" x14ac:dyDescent="0.25">
      <c r="A2135">
        <v>16</v>
      </c>
      <c r="B2135">
        <v>16101</v>
      </c>
      <c r="C2135" t="s">
        <v>789</v>
      </c>
      <c r="D2135" t="s">
        <v>2024</v>
      </c>
      <c r="E2135">
        <v>2</v>
      </c>
      <c r="F2135" t="s">
        <v>13804</v>
      </c>
      <c r="G2135" s="88">
        <v>2</v>
      </c>
      <c r="H2135" s="88" t="s">
        <v>13770</v>
      </c>
      <c r="I2135">
        <v>1</v>
      </c>
      <c r="J2135" t="s">
        <v>13801</v>
      </c>
      <c r="K2135" t="s">
        <v>13805</v>
      </c>
      <c r="L2135">
        <v>270107</v>
      </c>
      <c r="M2135" t="s">
        <v>13588</v>
      </c>
      <c r="N2135">
        <v>270107006</v>
      </c>
      <c r="O2135" t="s">
        <v>13613</v>
      </c>
      <c r="P2135">
        <v>0</v>
      </c>
      <c r="Q2135">
        <v>0</v>
      </c>
      <c r="R2135">
        <v>58498.550967326526</v>
      </c>
    </row>
    <row r="2136" spans="1:18" x14ac:dyDescent="0.25">
      <c r="A2136">
        <v>16</v>
      </c>
      <c r="B2136">
        <v>16101</v>
      </c>
      <c r="C2136" t="s">
        <v>789</v>
      </c>
      <c r="D2136" t="s">
        <v>2024</v>
      </c>
      <c r="E2136">
        <v>2</v>
      </c>
      <c r="F2136" t="s">
        <v>13804</v>
      </c>
      <c r="G2136" s="88">
        <v>2</v>
      </c>
      <c r="H2136" s="88" t="s">
        <v>13770</v>
      </c>
      <c r="I2136">
        <v>1</v>
      </c>
      <c r="J2136" t="s">
        <v>13801</v>
      </c>
      <c r="K2136" t="s">
        <v>13806</v>
      </c>
      <c r="L2136">
        <v>270107</v>
      </c>
      <c r="M2136" t="s">
        <v>13588</v>
      </c>
      <c r="N2136">
        <v>270107006</v>
      </c>
      <c r="O2136" t="s">
        <v>13613</v>
      </c>
      <c r="P2136">
        <v>0</v>
      </c>
      <c r="Q2136">
        <v>0</v>
      </c>
      <c r="R2136">
        <v>8231.8071849348107</v>
      </c>
    </row>
    <row r="2137" spans="1:18" x14ac:dyDescent="0.25">
      <c r="A2137">
        <v>16</v>
      </c>
      <c r="B2137">
        <v>16101</v>
      </c>
      <c r="C2137" t="s">
        <v>789</v>
      </c>
      <c r="D2137" t="s">
        <v>2024</v>
      </c>
      <c r="E2137">
        <v>3</v>
      </c>
      <c r="F2137" t="s">
        <v>13807</v>
      </c>
      <c r="G2137" s="88">
        <v>1</v>
      </c>
      <c r="H2137" s="88" t="s">
        <v>8278</v>
      </c>
      <c r="I2137">
        <v>1</v>
      </c>
      <c r="J2137" t="s">
        <v>13801</v>
      </c>
      <c r="K2137" t="s">
        <v>13808</v>
      </c>
      <c r="L2137">
        <v>270107</v>
      </c>
      <c r="M2137" t="s">
        <v>13588</v>
      </c>
      <c r="N2137">
        <v>270107006</v>
      </c>
      <c r="O2137" t="s">
        <v>13613</v>
      </c>
      <c r="P2137">
        <v>0</v>
      </c>
      <c r="Q2137">
        <v>0</v>
      </c>
      <c r="R2137">
        <v>65129.308855625248</v>
      </c>
    </row>
    <row r="2138" spans="1:18" x14ac:dyDescent="0.25">
      <c r="A2138">
        <v>16</v>
      </c>
      <c r="B2138">
        <v>16101</v>
      </c>
      <c r="C2138" t="s">
        <v>789</v>
      </c>
      <c r="D2138" t="s">
        <v>2024</v>
      </c>
      <c r="E2138">
        <v>3</v>
      </c>
      <c r="F2138" t="s">
        <v>13807</v>
      </c>
      <c r="G2138" s="88">
        <v>1</v>
      </c>
      <c r="H2138" s="88" t="s">
        <v>8278</v>
      </c>
      <c r="I2138">
        <v>1</v>
      </c>
      <c r="J2138" t="s">
        <v>13801</v>
      </c>
      <c r="K2138" t="s">
        <v>13809</v>
      </c>
      <c r="L2138">
        <v>270107</v>
      </c>
      <c r="M2138" t="s">
        <v>13588</v>
      </c>
      <c r="N2138">
        <v>270107006</v>
      </c>
      <c r="O2138" t="s">
        <v>13613</v>
      </c>
      <c r="P2138">
        <v>0</v>
      </c>
      <c r="Q2138">
        <v>0</v>
      </c>
      <c r="R2138">
        <v>1601.0492966360857</v>
      </c>
    </row>
    <row r="2139" spans="1:18" x14ac:dyDescent="0.25">
      <c r="A2139">
        <v>16</v>
      </c>
      <c r="B2139">
        <v>16101</v>
      </c>
      <c r="C2139" t="s">
        <v>789</v>
      </c>
      <c r="D2139" t="s">
        <v>2024</v>
      </c>
      <c r="E2139">
        <v>4</v>
      </c>
      <c r="F2139" t="s">
        <v>13810</v>
      </c>
      <c r="G2139" s="88">
        <v>1</v>
      </c>
      <c r="H2139" s="88" t="s">
        <v>8278</v>
      </c>
      <c r="I2139">
        <v>1</v>
      </c>
      <c r="J2139" t="s">
        <v>13801</v>
      </c>
      <c r="K2139" t="s">
        <v>13811</v>
      </c>
      <c r="L2139">
        <v>270107</v>
      </c>
      <c r="M2139" t="s">
        <v>13588</v>
      </c>
      <c r="N2139">
        <v>270107006</v>
      </c>
      <c r="O2139" t="s">
        <v>13613</v>
      </c>
      <c r="P2139">
        <v>0</v>
      </c>
      <c r="Q2139">
        <v>0</v>
      </c>
      <c r="R2139">
        <v>63692.838680186658</v>
      </c>
    </row>
    <row r="2140" spans="1:18" x14ac:dyDescent="0.25">
      <c r="A2140">
        <v>16</v>
      </c>
      <c r="B2140">
        <v>16101</v>
      </c>
      <c r="C2140" t="s">
        <v>789</v>
      </c>
      <c r="D2140" t="s">
        <v>2024</v>
      </c>
      <c r="E2140">
        <v>4</v>
      </c>
      <c r="F2140" t="s">
        <v>13810</v>
      </c>
      <c r="G2140" s="88">
        <v>1</v>
      </c>
      <c r="H2140" s="88" t="s">
        <v>8278</v>
      </c>
      <c r="I2140">
        <v>1</v>
      </c>
      <c r="J2140" t="s">
        <v>13801</v>
      </c>
      <c r="K2140" t="s">
        <v>13812</v>
      </c>
      <c r="L2140">
        <v>270107</v>
      </c>
      <c r="M2140" t="s">
        <v>13588</v>
      </c>
      <c r="N2140">
        <v>270107006</v>
      </c>
      <c r="O2140" t="s">
        <v>13613</v>
      </c>
      <c r="P2140">
        <v>0</v>
      </c>
      <c r="Q2140">
        <v>0</v>
      </c>
      <c r="R2140">
        <v>3037.5194720746822</v>
      </c>
    </row>
    <row r="2141" spans="1:18" x14ac:dyDescent="0.25">
      <c r="A2141">
        <v>16</v>
      </c>
      <c r="B2141">
        <v>16101</v>
      </c>
      <c r="C2141" t="s">
        <v>789</v>
      </c>
      <c r="D2141" t="s">
        <v>2024</v>
      </c>
      <c r="E2141">
        <v>7</v>
      </c>
      <c r="F2141" t="s">
        <v>13813</v>
      </c>
      <c r="G2141" s="88">
        <v>2</v>
      </c>
      <c r="H2141" s="88" t="s">
        <v>13770</v>
      </c>
      <c r="I2141">
        <v>3</v>
      </c>
      <c r="J2141" t="s">
        <v>13814</v>
      </c>
      <c r="K2141" t="s">
        <v>13815</v>
      </c>
      <c r="L2141">
        <v>270107</v>
      </c>
      <c r="M2141" t="s">
        <v>13588</v>
      </c>
      <c r="N2141">
        <v>270107005</v>
      </c>
      <c r="O2141" t="s">
        <v>13608</v>
      </c>
      <c r="P2141">
        <v>0</v>
      </c>
      <c r="Q2141">
        <v>0</v>
      </c>
      <c r="R2141">
        <v>61240.069039111484</v>
      </c>
    </row>
    <row r="2142" spans="1:18" x14ac:dyDescent="0.25">
      <c r="A2142">
        <v>16</v>
      </c>
      <c r="B2142">
        <v>16101</v>
      </c>
      <c r="C2142" t="s">
        <v>789</v>
      </c>
      <c r="D2142" t="s">
        <v>2024</v>
      </c>
      <c r="E2142">
        <v>7</v>
      </c>
      <c r="F2142" t="s">
        <v>13813</v>
      </c>
      <c r="G2142" s="88">
        <v>2</v>
      </c>
      <c r="H2142" s="88" t="s">
        <v>13770</v>
      </c>
      <c r="I2142">
        <v>3</v>
      </c>
      <c r="J2142" t="s">
        <v>13814</v>
      </c>
      <c r="K2142" t="s">
        <v>13816</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13800</v>
      </c>
      <c r="G2143" s="88">
        <v>1</v>
      </c>
      <c r="H2143" s="88" t="s">
        <v>8278</v>
      </c>
      <c r="I2143">
        <v>1</v>
      </c>
      <c r="J2143" t="s">
        <v>13801</v>
      </c>
      <c r="K2143" t="s">
        <v>13802</v>
      </c>
      <c r="L2143">
        <v>270107</v>
      </c>
      <c r="M2143" t="s">
        <v>13588</v>
      </c>
      <c r="N2143">
        <v>270107006</v>
      </c>
      <c r="O2143" t="s">
        <v>13613</v>
      </c>
      <c r="P2143">
        <v>0</v>
      </c>
      <c r="Q2143">
        <v>0</v>
      </c>
      <c r="R2143">
        <v>9326.5996394656358</v>
      </c>
    </row>
    <row r="2144" spans="1:18" x14ac:dyDescent="0.25">
      <c r="A2144">
        <v>16</v>
      </c>
      <c r="B2144">
        <v>16102</v>
      </c>
      <c r="C2144" t="s">
        <v>789</v>
      </c>
      <c r="D2144" t="s">
        <v>2027</v>
      </c>
      <c r="E2144">
        <v>2</v>
      </c>
      <c r="F2144" t="s">
        <v>13804</v>
      </c>
      <c r="G2144" s="88">
        <v>2</v>
      </c>
      <c r="H2144" s="88" t="s">
        <v>13770</v>
      </c>
      <c r="I2144">
        <v>1</v>
      </c>
      <c r="J2144" t="s">
        <v>13801</v>
      </c>
      <c r="K2144" t="s">
        <v>13805</v>
      </c>
      <c r="L2144">
        <v>270107</v>
      </c>
      <c r="M2144" t="s">
        <v>13588</v>
      </c>
      <c r="N2144">
        <v>270107006</v>
      </c>
      <c r="O2144" t="s">
        <v>13613</v>
      </c>
      <c r="P2144">
        <v>0</v>
      </c>
      <c r="Q2144">
        <v>0</v>
      </c>
      <c r="R2144">
        <v>8924.0436761628844</v>
      </c>
    </row>
    <row r="2145" spans="1:18" x14ac:dyDescent="0.25">
      <c r="A2145">
        <v>16</v>
      </c>
      <c r="B2145">
        <v>16102</v>
      </c>
      <c r="C2145" t="s">
        <v>789</v>
      </c>
      <c r="D2145" t="s">
        <v>2027</v>
      </c>
      <c r="E2145">
        <v>2</v>
      </c>
      <c r="F2145" t="s">
        <v>13804</v>
      </c>
      <c r="G2145" s="88">
        <v>2</v>
      </c>
      <c r="H2145" s="88" t="s">
        <v>13770</v>
      </c>
      <c r="I2145">
        <v>1</v>
      </c>
      <c r="J2145" t="s">
        <v>13801</v>
      </c>
      <c r="K2145" t="s">
        <v>13806</v>
      </c>
      <c r="L2145">
        <v>270107</v>
      </c>
      <c r="M2145" t="s">
        <v>13588</v>
      </c>
      <c r="N2145">
        <v>270107006</v>
      </c>
      <c r="O2145" t="s">
        <v>13613</v>
      </c>
      <c r="P2145">
        <v>0</v>
      </c>
      <c r="Q2145">
        <v>0</v>
      </c>
      <c r="R2145">
        <v>402.55596330275228</v>
      </c>
    </row>
    <row r="2146" spans="1:18" x14ac:dyDescent="0.25">
      <c r="A2146">
        <v>16</v>
      </c>
      <c r="B2146">
        <v>16102</v>
      </c>
      <c r="C2146" t="s">
        <v>789</v>
      </c>
      <c r="D2146" t="s">
        <v>2027</v>
      </c>
      <c r="E2146">
        <v>3</v>
      </c>
      <c r="F2146" t="s">
        <v>13807</v>
      </c>
      <c r="G2146" s="88">
        <v>1</v>
      </c>
      <c r="H2146" s="88" t="s">
        <v>8278</v>
      </c>
      <c r="I2146">
        <v>1</v>
      </c>
      <c r="J2146" t="s">
        <v>13801</v>
      </c>
      <c r="K2146" t="s">
        <v>13808</v>
      </c>
      <c r="L2146">
        <v>270107</v>
      </c>
      <c r="M2146" t="s">
        <v>13588</v>
      </c>
      <c r="N2146">
        <v>270107006</v>
      </c>
      <c r="O2146" t="s">
        <v>13613</v>
      </c>
      <c r="P2146">
        <v>0</v>
      </c>
      <c r="Q2146">
        <v>0</v>
      </c>
      <c r="R2146">
        <v>9326.5996394656358</v>
      </c>
    </row>
    <row r="2147" spans="1:18" x14ac:dyDescent="0.25">
      <c r="A2147">
        <v>16</v>
      </c>
      <c r="B2147">
        <v>16102</v>
      </c>
      <c r="C2147" t="s">
        <v>789</v>
      </c>
      <c r="D2147" t="s">
        <v>2027</v>
      </c>
      <c r="E2147">
        <v>4</v>
      </c>
      <c r="F2147" t="s">
        <v>13810</v>
      </c>
      <c r="G2147" s="88">
        <v>1</v>
      </c>
      <c r="H2147" s="88" t="s">
        <v>8278</v>
      </c>
      <c r="I2147">
        <v>1</v>
      </c>
      <c r="J2147" t="s">
        <v>13801</v>
      </c>
      <c r="K2147" t="s">
        <v>13811</v>
      </c>
      <c r="L2147">
        <v>270107</v>
      </c>
      <c r="M2147" t="s">
        <v>13588</v>
      </c>
      <c r="N2147">
        <v>270107006</v>
      </c>
      <c r="O2147" t="s">
        <v>13613</v>
      </c>
      <c r="P2147">
        <v>0</v>
      </c>
      <c r="Q2147">
        <v>0</v>
      </c>
      <c r="R2147">
        <v>9326.5996394656358</v>
      </c>
    </row>
    <row r="2148" spans="1:18" x14ac:dyDescent="0.25">
      <c r="A2148">
        <v>16</v>
      </c>
      <c r="B2148">
        <v>16102</v>
      </c>
      <c r="C2148" t="s">
        <v>789</v>
      </c>
      <c r="D2148" t="s">
        <v>2027</v>
      </c>
      <c r="E2148">
        <v>7</v>
      </c>
      <c r="F2148" t="s">
        <v>13813</v>
      </c>
      <c r="G2148" s="88">
        <v>2</v>
      </c>
      <c r="H2148" s="88" t="s">
        <v>13770</v>
      </c>
      <c r="I2148">
        <v>3</v>
      </c>
      <c r="J2148" t="s">
        <v>13814</v>
      </c>
      <c r="K2148" t="s">
        <v>13815</v>
      </c>
      <c r="L2148">
        <v>270107</v>
      </c>
      <c r="M2148" t="s">
        <v>13588</v>
      </c>
      <c r="N2148">
        <v>270107005</v>
      </c>
      <c r="O2148" t="s">
        <v>13608</v>
      </c>
      <c r="P2148">
        <v>0</v>
      </c>
      <c r="Q2148">
        <v>0</v>
      </c>
      <c r="R2148">
        <v>9097.443676162884</v>
      </c>
    </row>
    <row r="2149" spans="1:18" x14ac:dyDescent="0.25">
      <c r="A2149">
        <v>16</v>
      </c>
      <c r="B2149">
        <v>16102</v>
      </c>
      <c r="C2149" t="s">
        <v>789</v>
      </c>
      <c r="D2149" t="s">
        <v>2027</v>
      </c>
      <c r="E2149">
        <v>7</v>
      </c>
      <c r="F2149" t="s">
        <v>13813</v>
      </c>
      <c r="G2149" s="88">
        <v>2</v>
      </c>
      <c r="H2149" s="88" t="s">
        <v>13770</v>
      </c>
      <c r="I2149">
        <v>3</v>
      </c>
      <c r="J2149" t="s">
        <v>13814</v>
      </c>
      <c r="K2149" t="s">
        <v>13816</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13800</v>
      </c>
      <c r="G2150" s="88">
        <v>1</v>
      </c>
      <c r="H2150" s="88" t="s">
        <v>8278</v>
      </c>
      <c r="I2150">
        <v>1</v>
      </c>
      <c r="J2150" t="s">
        <v>13801</v>
      </c>
      <c r="K2150" t="s">
        <v>13802</v>
      </c>
      <c r="L2150">
        <v>270107</v>
      </c>
      <c r="M2150" t="s">
        <v>13588</v>
      </c>
      <c r="N2150">
        <v>270107006</v>
      </c>
      <c r="O2150" t="s">
        <v>13613</v>
      </c>
      <c r="P2150">
        <v>0</v>
      </c>
      <c r="Q2150">
        <v>0</v>
      </c>
      <c r="R2150">
        <v>9086.9364719137284</v>
      </c>
    </row>
    <row r="2151" spans="1:18" x14ac:dyDescent="0.25">
      <c r="A2151">
        <v>16</v>
      </c>
      <c r="B2151">
        <v>16103</v>
      </c>
      <c r="C2151" t="s">
        <v>789</v>
      </c>
      <c r="D2151" t="s">
        <v>2030</v>
      </c>
      <c r="E2151">
        <v>2</v>
      </c>
      <c r="F2151" t="s">
        <v>13804</v>
      </c>
      <c r="G2151" s="88">
        <v>2</v>
      </c>
      <c r="H2151" s="88" t="s">
        <v>13770</v>
      </c>
      <c r="I2151">
        <v>1</v>
      </c>
      <c r="J2151" t="s">
        <v>13801</v>
      </c>
      <c r="K2151" t="s">
        <v>13805</v>
      </c>
      <c r="L2151">
        <v>270107</v>
      </c>
      <c r="M2151" t="s">
        <v>13588</v>
      </c>
      <c r="N2151">
        <v>270107006</v>
      </c>
      <c r="O2151" t="s">
        <v>13613</v>
      </c>
      <c r="P2151">
        <v>0</v>
      </c>
      <c r="Q2151">
        <v>0</v>
      </c>
      <c r="R2151">
        <v>8139.2996298084636</v>
      </c>
    </row>
    <row r="2152" spans="1:18" x14ac:dyDescent="0.25">
      <c r="A2152">
        <v>16</v>
      </c>
      <c r="B2152">
        <v>16103</v>
      </c>
      <c r="C2152" t="s">
        <v>789</v>
      </c>
      <c r="D2152" t="s">
        <v>2030</v>
      </c>
      <c r="E2152">
        <v>2</v>
      </c>
      <c r="F2152" t="s">
        <v>13804</v>
      </c>
      <c r="G2152" s="88">
        <v>2</v>
      </c>
      <c r="H2152" s="88" t="s">
        <v>13770</v>
      </c>
      <c r="I2152">
        <v>1</v>
      </c>
      <c r="J2152" t="s">
        <v>13801</v>
      </c>
      <c r="K2152" t="s">
        <v>13806</v>
      </c>
      <c r="L2152">
        <v>270107</v>
      </c>
      <c r="M2152" t="s">
        <v>13588</v>
      </c>
      <c r="N2152">
        <v>270107006</v>
      </c>
      <c r="O2152" t="s">
        <v>13613</v>
      </c>
      <c r="P2152">
        <v>0</v>
      </c>
      <c r="Q2152">
        <v>0</v>
      </c>
      <c r="R2152">
        <v>947.63684210526321</v>
      </c>
    </row>
    <row r="2153" spans="1:18" x14ac:dyDescent="0.25">
      <c r="A2153">
        <v>16</v>
      </c>
      <c r="B2153">
        <v>16103</v>
      </c>
      <c r="C2153" t="s">
        <v>789</v>
      </c>
      <c r="D2153" t="s">
        <v>2030</v>
      </c>
      <c r="E2153">
        <v>3</v>
      </c>
      <c r="F2153" t="s">
        <v>13807</v>
      </c>
      <c r="G2153" s="88">
        <v>1</v>
      </c>
      <c r="H2153" s="88" t="s">
        <v>8278</v>
      </c>
      <c r="I2153">
        <v>1</v>
      </c>
      <c r="J2153" t="s">
        <v>13801</v>
      </c>
      <c r="K2153" t="s">
        <v>13808</v>
      </c>
      <c r="L2153">
        <v>270107</v>
      </c>
      <c r="M2153" t="s">
        <v>13588</v>
      </c>
      <c r="N2153">
        <v>270107006</v>
      </c>
      <c r="O2153" t="s">
        <v>13613</v>
      </c>
      <c r="P2153">
        <v>0</v>
      </c>
      <c r="Q2153">
        <v>0</v>
      </c>
      <c r="R2153">
        <v>9086.9364719137284</v>
      </c>
    </row>
    <row r="2154" spans="1:18" x14ac:dyDescent="0.25">
      <c r="A2154">
        <v>16</v>
      </c>
      <c r="B2154">
        <v>16103</v>
      </c>
      <c r="C2154" t="s">
        <v>789</v>
      </c>
      <c r="D2154" t="s">
        <v>2030</v>
      </c>
      <c r="E2154">
        <v>4</v>
      </c>
      <c r="F2154" t="s">
        <v>13810</v>
      </c>
      <c r="G2154" s="88">
        <v>1</v>
      </c>
      <c r="H2154" s="88" t="s">
        <v>8278</v>
      </c>
      <c r="I2154">
        <v>1</v>
      </c>
      <c r="J2154" t="s">
        <v>13801</v>
      </c>
      <c r="K2154" t="s">
        <v>13811</v>
      </c>
      <c r="L2154">
        <v>270107</v>
      </c>
      <c r="M2154" t="s">
        <v>13588</v>
      </c>
      <c r="N2154">
        <v>270107006</v>
      </c>
      <c r="O2154" t="s">
        <v>13613</v>
      </c>
      <c r="P2154">
        <v>0</v>
      </c>
      <c r="Q2154">
        <v>0</v>
      </c>
      <c r="R2154">
        <v>9086.9364719137284</v>
      </c>
    </row>
    <row r="2155" spans="1:18" x14ac:dyDescent="0.25">
      <c r="A2155">
        <v>16</v>
      </c>
      <c r="B2155">
        <v>16103</v>
      </c>
      <c r="C2155" t="s">
        <v>789</v>
      </c>
      <c r="D2155" t="s">
        <v>2030</v>
      </c>
      <c r="E2155">
        <v>7</v>
      </c>
      <c r="F2155" t="s">
        <v>13813</v>
      </c>
      <c r="G2155" s="88">
        <v>2</v>
      </c>
      <c r="H2155" s="88" t="s">
        <v>13770</v>
      </c>
      <c r="I2155">
        <v>3</v>
      </c>
      <c r="J2155" t="s">
        <v>13814</v>
      </c>
      <c r="K2155" t="s">
        <v>13815</v>
      </c>
      <c r="L2155">
        <v>270107</v>
      </c>
      <c r="M2155" t="s">
        <v>13588</v>
      </c>
      <c r="N2155">
        <v>270107005</v>
      </c>
      <c r="O2155" t="s">
        <v>13608</v>
      </c>
      <c r="P2155">
        <v>0</v>
      </c>
      <c r="Q2155">
        <v>0</v>
      </c>
      <c r="R2155">
        <v>8470.4662964751315</v>
      </c>
    </row>
    <row r="2156" spans="1:18" x14ac:dyDescent="0.25">
      <c r="A2156">
        <v>16</v>
      </c>
      <c r="B2156">
        <v>16103</v>
      </c>
      <c r="C2156" t="s">
        <v>789</v>
      </c>
      <c r="D2156" t="s">
        <v>2030</v>
      </c>
      <c r="E2156">
        <v>7</v>
      </c>
      <c r="F2156" t="s">
        <v>13813</v>
      </c>
      <c r="G2156" s="88">
        <v>2</v>
      </c>
      <c r="H2156" s="88" t="s">
        <v>13770</v>
      </c>
      <c r="I2156">
        <v>3</v>
      </c>
      <c r="J2156" t="s">
        <v>13814</v>
      </c>
      <c r="K2156" t="s">
        <v>13816</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13800</v>
      </c>
      <c r="G2157" s="88">
        <v>1</v>
      </c>
      <c r="H2157" s="88" t="s">
        <v>8278</v>
      </c>
      <c r="I2157">
        <v>1</v>
      </c>
      <c r="J2157" t="s">
        <v>13801</v>
      </c>
      <c r="K2157" t="s">
        <v>13802</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13800</v>
      </c>
      <c r="G2158" s="88">
        <v>1</v>
      </c>
      <c r="H2158" s="88" t="s">
        <v>8278</v>
      </c>
      <c r="I2158">
        <v>1</v>
      </c>
      <c r="J2158" t="s">
        <v>13801</v>
      </c>
      <c r="K2158" t="s">
        <v>13803</v>
      </c>
      <c r="L2158">
        <v>270107</v>
      </c>
      <c r="M2158" t="s">
        <v>13588</v>
      </c>
      <c r="N2158">
        <v>270107006</v>
      </c>
      <c r="O2158" t="s">
        <v>13613</v>
      </c>
      <c r="P2158">
        <v>0</v>
      </c>
      <c r="Q2158">
        <v>0</v>
      </c>
      <c r="R2158">
        <v>709.56</v>
      </c>
    </row>
    <row r="2159" spans="1:18" x14ac:dyDescent="0.25">
      <c r="A2159">
        <v>16</v>
      </c>
      <c r="B2159">
        <v>16104</v>
      </c>
      <c r="C2159" t="s">
        <v>789</v>
      </c>
      <c r="D2159" t="s">
        <v>2033</v>
      </c>
      <c r="E2159">
        <v>2</v>
      </c>
      <c r="F2159" t="s">
        <v>13804</v>
      </c>
      <c r="G2159" s="88">
        <v>2</v>
      </c>
      <c r="H2159" s="88" t="s">
        <v>13770</v>
      </c>
      <c r="I2159">
        <v>1</v>
      </c>
      <c r="J2159" t="s">
        <v>13801</v>
      </c>
      <c r="K2159" t="s">
        <v>13805</v>
      </c>
      <c r="L2159">
        <v>270107</v>
      </c>
      <c r="M2159" t="s">
        <v>13588</v>
      </c>
      <c r="N2159">
        <v>270107006</v>
      </c>
      <c r="O2159" t="s">
        <v>13613</v>
      </c>
      <c r="P2159">
        <v>0</v>
      </c>
      <c r="Q2159">
        <v>0</v>
      </c>
      <c r="R2159">
        <v>3021.0678899082573</v>
      </c>
    </row>
    <row r="2160" spans="1:18" x14ac:dyDescent="0.25">
      <c r="A2160">
        <v>16</v>
      </c>
      <c r="B2160">
        <v>16104</v>
      </c>
      <c r="C2160" t="s">
        <v>789</v>
      </c>
      <c r="D2160" t="s">
        <v>2033</v>
      </c>
      <c r="E2160">
        <v>2</v>
      </c>
      <c r="F2160" t="s">
        <v>13804</v>
      </c>
      <c r="G2160" s="88">
        <v>2</v>
      </c>
      <c r="H2160" s="88" t="s">
        <v>13770</v>
      </c>
      <c r="I2160">
        <v>1</v>
      </c>
      <c r="J2160" t="s">
        <v>13801</v>
      </c>
      <c r="K2160" t="s">
        <v>13806</v>
      </c>
      <c r="L2160">
        <v>270107</v>
      </c>
      <c r="M2160" t="s">
        <v>13588</v>
      </c>
      <c r="N2160">
        <v>270107006</v>
      </c>
      <c r="O2160" t="s">
        <v>13613</v>
      </c>
      <c r="P2160">
        <v>0</v>
      </c>
      <c r="Q2160">
        <v>0</v>
      </c>
      <c r="R2160">
        <v>709.56</v>
      </c>
    </row>
    <row r="2161" spans="1:18" x14ac:dyDescent="0.25">
      <c r="A2161">
        <v>16</v>
      </c>
      <c r="B2161">
        <v>16104</v>
      </c>
      <c r="C2161" t="s">
        <v>789</v>
      </c>
      <c r="D2161" t="s">
        <v>2033</v>
      </c>
      <c r="E2161">
        <v>3</v>
      </c>
      <c r="F2161" t="s">
        <v>13807</v>
      </c>
      <c r="G2161" s="88">
        <v>1</v>
      </c>
      <c r="H2161" s="88" t="s">
        <v>8278</v>
      </c>
      <c r="I2161">
        <v>1</v>
      </c>
      <c r="J2161" t="s">
        <v>13801</v>
      </c>
      <c r="K2161" t="s">
        <v>13808</v>
      </c>
      <c r="L2161">
        <v>270107</v>
      </c>
      <c r="M2161" t="s">
        <v>13588</v>
      </c>
      <c r="N2161">
        <v>270107006</v>
      </c>
      <c r="O2161" t="s">
        <v>13613</v>
      </c>
      <c r="P2161">
        <v>0</v>
      </c>
      <c r="Q2161">
        <v>0</v>
      </c>
      <c r="R2161">
        <v>3021.0678899082573</v>
      </c>
    </row>
    <row r="2162" spans="1:18" x14ac:dyDescent="0.25">
      <c r="A2162">
        <v>16</v>
      </c>
      <c r="B2162">
        <v>16104</v>
      </c>
      <c r="C2162" t="s">
        <v>789</v>
      </c>
      <c r="D2162" t="s">
        <v>2033</v>
      </c>
      <c r="E2162">
        <v>3</v>
      </c>
      <c r="F2162" t="s">
        <v>13807</v>
      </c>
      <c r="G2162" s="88">
        <v>1</v>
      </c>
      <c r="H2162" s="88" t="s">
        <v>8278</v>
      </c>
      <c r="I2162">
        <v>1</v>
      </c>
      <c r="J2162" t="s">
        <v>13801</v>
      </c>
      <c r="K2162" t="s">
        <v>13809</v>
      </c>
      <c r="L2162">
        <v>270107</v>
      </c>
      <c r="M2162" t="s">
        <v>13588</v>
      </c>
      <c r="N2162">
        <v>270107006</v>
      </c>
      <c r="O2162" t="s">
        <v>13613</v>
      </c>
      <c r="P2162">
        <v>0</v>
      </c>
      <c r="Q2162">
        <v>0</v>
      </c>
      <c r="R2162">
        <v>709.56</v>
      </c>
    </row>
    <row r="2163" spans="1:18" x14ac:dyDescent="0.25">
      <c r="A2163">
        <v>16</v>
      </c>
      <c r="B2163">
        <v>16104</v>
      </c>
      <c r="C2163" t="s">
        <v>789</v>
      </c>
      <c r="D2163" t="s">
        <v>2033</v>
      </c>
      <c r="E2163">
        <v>4</v>
      </c>
      <c r="F2163" t="s">
        <v>13810</v>
      </c>
      <c r="G2163" s="88">
        <v>1</v>
      </c>
      <c r="H2163" s="88" t="s">
        <v>8278</v>
      </c>
      <c r="I2163">
        <v>1</v>
      </c>
      <c r="J2163" t="s">
        <v>13801</v>
      </c>
      <c r="K2163" t="s">
        <v>13811</v>
      </c>
      <c r="L2163">
        <v>270107</v>
      </c>
      <c r="M2163" t="s">
        <v>13588</v>
      </c>
      <c r="N2163">
        <v>270107006</v>
      </c>
      <c r="O2163" t="s">
        <v>13613</v>
      </c>
      <c r="P2163">
        <v>0</v>
      </c>
      <c r="Q2163">
        <v>0</v>
      </c>
      <c r="R2163">
        <v>3021.0678899082573</v>
      </c>
    </row>
    <row r="2164" spans="1:18" x14ac:dyDescent="0.25">
      <c r="A2164">
        <v>16</v>
      </c>
      <c r="B2164">
        <v>16104</v>
      </c>
      <c r="C2164" t="s">
        <v>789</v>
      </c>
      <c r="D2164" t="s">
        <v>2033</v>
      </c>
      <c r="E2164">
        <v>4</v>
      </c>
      <c r="F2164" t="s">
        <v>13810</v>
      </c>
      <c r="G2164" s="88">
        <v>1</v>
      </c>
      <c r="H2164" s="88" t="s">
        <v>8278</v>
      </c>
      <c r="I2164">
        <v>1</v>
      </c>
      <c r="J2164" t="s">
        <v>13801</v>
      </c>
      <c r="K2164" t="s">
        <v>13812</v>
      </c>
      <c r="L2164">
        <v>270107</v>
      </c>
      <c r="M2164" t="s">
        <v>13588</v>
      </c>
      <c r="N2164">
        <v>270107006</v>
      </c>
      <c r="O2164" t="s">
        <v>13613</v>
      </c>
      <c r="P2164">
        <v>0</v>
      </c>
      <c r="Q2164">
        <v>0</v>
      </c>
      <c r="R2164">
        <v>709.56</v>
      </c>
    </row>
    <row r="2165" spans="1:18" x14ac:dyDescent="0.25">
      <c r="A2165">
        <v>16</v>
      </c>
      <c r="B2165">
        <v>16104</v>
      </c>
      <c r="C2165" t="s">
        <v>789</v>
      </c>
      <c r="D2165" t="s">
        <v>2033</v>
      </c>
      <c r="E2165">
        <v>7</v>
      </c>
      <c r="F2165" t="s">
        <v>13813</v>
      </c>
      <c r="G2165" s="88">
        <v>2</v>
      </c>
      <c r="H2165" s="88" t="s">
        <v>13770</v>
      </c>
      <c r="I2165">
        <v>3</v>
      </c>
      <c r="J2165" t="s">
        <v>13814</v>
      </c>
      <c r="K2165" t="s">
        <v>13815</v>
      </c>
      <c r="L2165">
        <v>270107</v>
      </c>
      <c r="M2165" t="s">
        <v>13588</v>
      </c>
      <c r="N2165">
        <v>270107005</v>
      </c>
      <c r="O2165" t="s">
        <v>13608</v>
      </c>
      <c r="P2165">
        <v>0</v>
      </c>
      <c r="Q2165">
        <v>0</v>
      </c>
      <c r="R2165">
        <v>3328.0719266055048</v>
      </c>
    </row>
    <row r="2166" spans="1:18" x14ac:dyDescent="0.25">
      <c r="A2166">
        <v>16</v>
      </c>
      <c r="B2166">
        <v>16104</v>
      </c>
      <c r="C2166" t="s">
        <v>789</v>
      </c>
      <c r="D2166" t="s">
        <v>2033</v>
      </c>
      <c r="E2166">
        <v>7</v>
      </c>
      <c r="F2166" t="s">
        <v>13813</v>
      </c>
      <c r="G2166" s="88">
        <v>2</v>
      </c>
      <c r="H2166" s="88" t="s">
        <v>13770</v>
      </c>
      <c r="I2166">
        <v>3</v>
      </c>
      <c r="J2166" t="s">
        <v>13814</v>
      </c>
      <c r="K2166" t="s">
        <v>13816</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13800</v>
      </c>
      <c r="G2167" s="88">
        <v>1</v>
      </c>
      <c r="H2167" s="88" t="s">
        <v>8278</v>
      </c>
      <c r="I2167">
        <v>1</v>
      </c>
      <c r="J2167" t="s">
        <v>13801</v>
      </c>
      <c r="K2167" t="s">
        <v>13802</v>
      </c>
      <c r="L2167">
        <v>270107</v>
      </c>
      <c r="M2167" t="s">
        <v>13588</v>
      </c>
      <c r="N2167">
        <v>270107006</v>
      </c>
      <c r="O2167" t="s">
        <v>13613</v>
      </c>
      <c r="P2167">
        <v>0</v>
      </c>
      <c r="Q2167">
        <v>0</v>
      </c>
      <c r="R2167">
        <v>1462.0963141799452</v>
      </c>
    </row>
    <row r="2168" spans="1:18" x14ac:dyDescent="0.25">
      <c r="A2168">
        <v>16</v>
      </c>
      <c r="B2168">
        <v>16105</v>
      </c>
      <c r="C2168" t="s">
        <v>789</v>
      </c>
      <c r="D2168" t="s">
        <v>2036</v>
      </c>
      <c r="E2168">
        <v>2</v>
      </c>
      <c r="F2168" t="s">
        <v>13804</v>
      </c>
      <c r="G2168" s="88">
        <v>2</v>
      </c>
      <c r="H2168" s="88" t="s">
        <v>13770</v>
      </c>
      <c r="I2168">
        <v>1</v>
      </c>
      <c r="J2168" t="s">
        <v>13801</v>
      </c>
      <c r="K2168" t="s">
        <v>13805</v>
      </c>
      <c r="L2168">
        <v>270107</v>
      </c>
      <c r="M2168" t="s">
        <v>13588</v>
      </c>
      <c r="N2168">
        <v>270107006</v>
      </c>
      <c r="O2168" t="s">
        <v>13613</v>
      </c>
      <c r="P2168">
        <v>0</v>
      </c>
      <c r="Q2168">
        <v>0</v>
      </c>
      <c r="R2168">
        <v>1462.0963141799452</v>
      </c>
    </row>
    <row r="2169" spans="1:18" x14ac:dyDescent="0.25">
      <c r="A2169">
        <v>16</v>
      </c>
      <c r="B2169">
        <v>16105</v>
      </c>
      <c r="C2169" t="s">
        <v>789</v>
      </c>
      <c r="D2169" t="s">
        <v>2036</v>
      </c>
      <c r="E2169">
        <v>3</v>
      </c>
      <c r="F2169" t="s">
        <v>13807</v>
      </c>
      <c r="G2169" s="88">
        <v>1</v>
      </c>
      <c r="H2169" s="88" t="s">
        <v>8278</v>
      </c>
      <c r="I2169">
        <v>1</v>
      </c>
      <c r="J2169" t="s">
        <v>13801</v>
      </c>
      <c r="K2169" t="s">
        <v>13808</v>
      </c>
      <c r="L2169">
        <v>270107</v>
      </c>
      <c r="M2169" t="s">
        <v>13588</v>
      </c>
      <c r="N2169">
        <v>270107006</v>
      </c>
      <c r="O2169" t="s">
        <v>13613</v>
      </c>
      <c r="P2169">
        <v>0</v>
      </c>
      <c r="Q2169">
        <v>0</v>
      </c>
      <c r="R2169">
        <v>1462.0963141799452</v>
      </c>
    </row>
    <row r="2170" spans="1:18" x14ac:dyDescent="0.25">
      <c r="A2170">
        <v>16</v>
      </c>
      <c r="B2170">
        <v>16105</v>
      </c>
      <c r="C2170" t="s">
        <v>789</v>
      </c>
      <c r="D2170" t="s">
        <v>2036</v>
      </c>
      <c r="E2170">
        <v>4</v>
      </c>
      <c r="F2170" t="s">
        <v>13810</v>
      </c>
      <c r="G2170" s="88">
        <v>1</v>
      </c>
      <c r="H2170" s="88" t="s">
        <v>8278</v>
      </c>
      <c r="I2170">
        <v>1</v>
      </c>
      <c r="J2170" t="s">
        <v>13801</v>
      </c>
      <c r="K2170" t="s">
        <v>13811</v>
      </c>
      <c r="L2170">
        <v>270107</v>
      </c>
      <c r="M2170" t="s">
        <v>13588</v>
      </c>
      <c r="N2170">
        <v>270107006</v>
      </c>
      <c r="O2170" t="s">
        <v>13613</v>
      </c>
      <c r="P2170">
        <v>0</v>
      </c>
      <c r="Q2170">
        <v>0</v>
      </c>
      <c r="R2170">
        <v>1462.0963141799452</v>
      </c>
    </row>
    <row r="2171" spans="1:18" x14ac:dyDescent="0.25">
      <c r="A2171">
        <v>16</v>
      </c>
      <c r="B2171">
        <v>16105</v>
      </c>
      <c r="C2171" t="s">
        <v>789</v>
      </c>
      <c r="D2171" t="s">
        <v>2036</v>
      </c>
      <c r="E2171">
        <v>7</v>
      </c>
      <c r="F2171" t="s">
        <v>13813</v>
      </c>
      <c r="G2171" s="88">
        <v>2</v>
      </c>
      <c r="H2171" s="88" t="s">
        <v>13770</v>
      </c>
      <c r="I2171">
        <v>3</v>
      </c>
      <c r="J2171" t="s">
        <v>13814</v>
      </c>
      <c r="K2171" t="s">
        <v>13815</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13800</v>
      </c>
      <c r="G2172" s="88">
        <v>1</v>
      </c>
      <c r="H2172" s="88" t="s">
        <v>8278</v>
      </c>
      <c r="I2172">
        <v>1</v>
      </c>
      <c r="J2172" t="s">
        <v>13801</v>
      </c>
      <c r="K2172" t="s">
        <v>13802</v>
      </c>
      <c r="L2172">
        <v>270107</v>
      </c>
      <c r="M2172" t="s">
        <v>13588</v>
      </c>
      <c r="N2172">
        <v>270107006</v>
      </c>
      <c r="O2172" t="s">
        <v>13613</v>
      </c>
      <c r="P2172">
        <v>0</v>
      </c>
      <c r="Q2172">
        <v>0</v>
      </c>
      <c r="R2172">
        <v>3077.3154353774344</v>
      </c>
    </row>
    <row r="2173" spans="1:18" x14ac:dyDescent="0.25">
      <c r="A2173">
        <v>16</v>
      </c>
      <c r="B2173">
        <v>16106</v>
      </c>
      <c r="C2173" t="s">
        <v>789</v>
      </c>
      <c r="D2173" t="s">
        <v>2039</v>
      </c>
      <c r="E2173">
        <v>2</v>
      </c>
      <c r="F2173" t="s">
        <v>13804</v>
      </c>
      <c r="G2173" s="88">
        <v>2</v>
      </c>
      <c r="H2173" s="88" t="s">
        <v>13770</v>
      </c>
      <c r="I2173">
        <v>1</v>
      </c>
      <c r="J2173" t="s">
        <v>13801</v>
      </c>
      <c r="K2173" t="s">
        <v>13805</v>
      </c>
      <c r="L2173">
        <v>270107</v>
      </c>
      <c r="M2173" t="s">
        <v>13588</v>
      </c>
      <c r="N2173">
        <v>270107006</v>
      </c>
      <c r="O2173" t="s">
        <v>13613</v>
      </c>
      <c r="P2173">
        <v>0</v>
      </c>
      <c r="Q2173">
        <v>0</v>
      </c>
      <c r="R2173">
        <v>3077.3154353774344</v>
      </c>
    </row>
    <row r="2174" spans="1:18" x14ac:dyDescent="0.25">
      <c r="A2174">
        <v>16</v>
      </c>
      <c r="B2174">
        <v>16106</v>
      </c>
      <c r="C2174" t="s">
        <v>789</v>
      </c>
      <c r="D2174" t="s">
        <v>2039</v>
      </c>
      <c r="E2174">
        <v>3</v>
      </c>
      <c r="F2174" t="s">
        <v>13807</v>
      </c>
      <c r="G2174" s="88">
        <v>1</v>
      </c>
      <c r="H2174" s="88" t="s">
        <v>8278</v>
      </c>
      <c r="I2174">
        <v>1</v>
      </c>
      <c r="J2174" t="s">
        <v>13801</v>
      </c>
      <c r="K2174" t="s">
        <v>13808</v>
      </c>
      <c r="L2174">
        <v>270107</v>
      </c>
      <c r="M2174" t="s">
        <v>13588</v>
      </c>
      <c r="N2174">
        <v>270107006</v>
      </c>
      <c r="O2174" t="s">
        <v>13613</v>
      </c>
      <c r="P2174">
        <v>0</v>
      </c>
      <c r="Q2174">
        <v>0</v>
      </c>
      <c r="R2174">
        <v>3077.3154353774344</v>
      </c>
    </row>
    <row r="2175" spans="1:18" x14ac:dyDescent="0.25">
      <c r="A2175">
        <v>16</v>
      </c>
      <c r="B2175">
        <v>16106</v>
      </c>
      <c r="C2175" t="s">
        <v>789</v>
      </c>
      <c r="D2175" t="s">
        <v>2039</v>
      </c>
      <c r="E2175">
        <v>4</v>
      </c>
      <c r="F2175" t="s">
        <v>13810</v>
      </c>
      <c r="G2175" s="88">
        <v>1</v>
      </c>
      <c r="H2175" s="88" t="s">
        <v>8278</v>
      </c>
      <c r="I2175">
        <v>1</v>
      </c>
      <c r="J2175" t="s">
        <v>13801</v>
      </c>
      <c r="K2175" t="s">
        <v>13811</v>
      </c>
      <c r="L2175">
        <v>270107</v>
      </c>
      <c r="M2175" t="s">
        <v>13588</v>
      </c>
      <c r="N2175">
        <v>270107006</v>
      </c>
      <c r="O2175" t="s">
        <v>13613</v>
      </c>
      <c r="P2175">
        <v>0</v>
      </c>
      <c r="Q2175">
        <v>0</v>
      </c>
      <c r="R2175">
        <v>3077.3154353774344</v>
      </c>
    </row>
    <row r="2176" spans="1:18" x14ac:dyDescent="0.25">
      <c r="A2176">
        <v>16</v>
      </c>
      <c r="B2176">
        <v>16106</v>
      </c>
      <c r="C2176" t="s">
        <v>789</v>
      </c>
      <c r="D2176" t="s">
        <v>2039</v>
      </c>
      <c r="E2176">
        <v>7</v>
      </c>
      <c r="F2176" t="s">
        <v>13813</v>
      </c>
      <c r="G2176" s="88">
        <v>2</v>
      </c>
      <c r="H2176" s="88" t="s">
        <v>13770</v>
      </c>
      <c r="I2176">
        <v>3</v>
      </c>
      <c r="J2176" t="s">
        <v>13814</v>
      </c>
      <c r="K2176" t="s">
        <v>13815</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13800</v>
      </c>
      <c r="G2177" s="88">
        <v>1</v>
      </c>
      <c r="H2177" s="88" t="s">
        <v>8278</v>
      </c>
      <c r="I2177">
        <v>1</v>
      </c>
      <c r="J2177" t="s">
        <v>13801</v>
      </c>
      <c r="K2177" t="s">
        <v>13802</v>
      </c>
      <c r="L2177">
        <v>270107</v>
      </c>
      <c r="M2177" t="s">
        <v>13588</v>
      </c>
      <c r="N2177">
        <v>270107006</v>
      </c>
      <c r="O2177" t="s">
        <v>13613</v>
      </c>
      <c r="P2177">
        <v>0</v>
      </c>
      <c r="Q2177">
        <v>0</v>
      </c>
      <c r="R2177">
        <v>6416.0984162240475</v>
      </c>
    </row>
    <row r="2178" spans="1:18" x14ac:dyDescent="0.25">
      <c r="A2178">
        <v>16</v>
      </c>
      <c r="B2178">
        <v>16108</v>
      </c>
      <c r="C2178" t="s">
        <v>789</v>
      </c>
      <c r="D2178" t="s">
        <v>2045</v>
      </c>
      <c r="E2178">
        <v>2</v>
      </c>
      <c r="F2178" t="s">
        <v>13804</v>
      </c>
      <c r="G2178" s="88">
        <v>2</v>
      </c>
      <c r="H2178" s="88" t="s">
        <v>13770</v>
      </c>
      <c r="I2178">
        <v>1</v>
      </c>
      <c r="J2178" t="s">
        <v>13801</v>
      </c>
      <c r="K2178" t="s">
        <v>13805</v>
      </c>
      <c r="L2178">
        <v>270107</v>
      </c>
      <c r="M2178" t="s">
        <v>13588</v>
      </c>
      <c r="N2178">
        <v>270107006</v>
      </c>
      <c r="O2178" t="s">
        <v>13613</v>
      </c>
      <c r="P2178">
        <v>0</v>
      </c>
      <c r="Q2178">
        <v>0</v>
      </c>
      <c r="R2178">
        <v>6416.0984162240475</v>
      </c>
    </row>
    <row r="2179" spans="1:18" x14ac:dyDescent="0.25">
      <c r="A2179">
        <v>16</v>
      </c>
      <c r="B2179">
        <v>16108</v>
      </c>
      <c r="C2179" t="s">
        <v>789</v>
      </c>
      <c r="D2179" t="s">
        <v>2045</v>
      </c>
      <c r="E2179">
        <v>3</v>
      </c>
      <c r="F2179" t="s">
        <v>13807</v>
      </c>
      <c r="G2179" s="88">
        <v>1</v>
      </c>
      <c r="H2179" s="88" t="s">
        <v>8278</v>
      </c>
      <c r="I2179">
        <v>1</v>
      </c>
      <c r="J2179" t="s">
        <v>13801</v>
      </c>
      <c r="K2179" t="s">
        <v>13808</v>
      </c>
      <c r="L2179">
        <v>270107</v>
      </c>
      <c r="M2179" t="s">
        <v>13588</v>
      </c>
      <c r="N2179">
        <v>270107006</v>
      </c>
      <c r="O2179" t="s">
        <v>13613</v>
      </c>
      <c r="P2179">
        <v>0</v>
      </c>
      <c r="Q2179">
        <v>0</v>
      </c>
      <c r="R2179">
        <v>6416.0984162240475</v>
      </c>
    </row>
    <row r="2180" spans="1:18" x14ac:dyDescent="0.25">
      <c r="A2180">
        <v>16</v>
      </c>
      <c r="B2180">
        <v>16108</v>
      </c>
      <c r="C2180" t="s">
        <v>789</v>
      </c>
      <c r="D2180" t="s">
        <v>2045</v>
      </c>
      <c r="E2180">
        <v>4</v>
      </c>
      <c r="F2180" t="s">
        <v>13810</v>
      </c>
      <c r="G2180" s="88">
        <v>1</v>
      </c>
      <c r="H2180" s="88" t="s">
        <v>8278</v>
      </c>
      <c r="I2180">
        <v>1</v>
      </c>
      <c r="J2180" t="s">
        <v>13801</v>
      </c>
      <c r="K2180" t="s">
        <v>13811</v>
      </c>
      <c r="L2180">
        <v>270107</v>
      </c>
      <c r="M2180" t="s">
        <v>13588</v>
      </c>
      <c r="N2180">
        <v>270107006</v>
      </c>
      <c r="O2180" t="s">
        <v>13613</v>
      </c>
      <c r="P2180">
        <v>0</v>
      </c>
      <c r="Q2180">
        <v>0</v>
      </c>
      <c r="R2180">
        <v>6416.0984162240475</v>
      </c>
    </row>
    <row r="2181" spans="1:18" x14ac:dyDescent="0.25">
      <c r="A2181">
        <v>16</v>
      </c>
      <c r="B2181">
        <v>16108</v>
      </c>
      <c r="C2181" t="s">
        <v>789</v>
      </c>
      <c r="D2181" t="s">
        <v>2045</v>
      </c>
      <c r="E2181">
        <v>7</v>
      </c>
      <c r="F2181" t="s">
        <v>13813</v>
      </c>
      <c r="G2181" s="88">
        <v>2</v>
      </c>
      <c r="H2181" s="88" t="s">
        <v>13770</v>
      </c>
      <c r="I2181">
        <v>3</v>
      </c>
      <c r="J2181" t="s">
        <v>13814</v>
      </c>
      <c r="K2181" t="s">
        <v>13815</v>
      </c>
      <c r="L2181">
        <v>270107</v>
      </c>
      <c r="M2181" t="s">
        <v>13588</v>
      </c>
      <c r="N2181">
        <v>270107005</v>
      </c>
      <c r="O2181" t="s">
        <v>13608</v>
      </c>
      <c r="P2181">
        <v>0</v>
      </c>
      <c r="Q2181">
        <v>0</v>
      </c>
      <c r="R2181">
        <v>6186.9424529212938</v>
      </c>
    </row>
    <row r="2182" spans="1:18" x14ac:dyDescent="0.25">
      <c r="A2182">
        <v>16</v>
      </c>
      <c r="B2182">
        <v>16108</v>
      </c>
      <c r="C2182" t="s">
        <v>789</v>
      </c>
      <c r="D2182" t="s">
        <v>2045</v>
      </c>
      <c r="E2182">
        <v>7</v>
      </c>
      <c r="F2182" t="s">
        <v>13813</v>
      </c>
      <c r="G2182" s="88">
        <v>2</v>
      </c>
      <c r="H2182" s="88" t="s">
        <v>13770</v>
      </c>
      <c r="I2182">
        <v>3</v>
      </c>
      <c r="J2182" t="s">
        <v>13814</v>
      </c>
      <c r="K2182" t="s">
        <v>13816</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13800</v>
      </c>
      <c r="G2183" s="88">
        <v>1</v>
      </c>
      <c r="H2183" s="88" t="s">
        <v>8278</v>
      </c>
      <c r="I2183">
        <v>1</v>
      </c>
      <c r="J2183" t="s">
        <v>13801</v>
      </c>
      <c r="K2183" t="s">
        <v>13802</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13800</v>
      </c>
      <c r="G2184" s="88">
        <v>1</v>
      </c>
      <c r="H2184" s="88" t="s">
        <v>8278</v>
      </c>
      <c r="I2184">
        <v>1</v>
      </c>
      <c r="J2184" t="s">
        <v>13801</v>
      </c>
      <c r="K2184" t="s">
        <v>13803</v>
      </c>
      <c r="L2184">
        <v>270107</v>
      </c>
      <c r="M2184" t="s">
        <v>13588</v>
      </c>
      <c r="N2184">
        <v>270107006</v>
      </c>
      <c r="O2184" t="s">
        <v>13613</v>
      </c>
      <c r="P2184">
        <v>0</v>
      </c>
      <c r="Q2184">
        <v>0</v>
      </c>
      <c r="R2184">
        <v>560.32262996941904</v>
      </c>
    </row>
    <row r="2185" spans="1:18" x14ac:dyDescent="0.25">
      <c r="A2185">
        <v>16</v>
      </c>
      <c r="B2185">
        <v>16203</v>
      </c>
      <c r="C2185" t="s">
        <v>789</v>
      </c>
      <c r="D2185" t="s">
        <v>2057</v>
      </c>
      <c r="E2185">
        <v>2</v>
      </c>
      <c r="F2185" t="s">
        <v>13804</v>
      </c>
      <c r="G2185" s="88">
        <v>2</v>
      </c>
      <c r="H2185" s="88" t="s">
        <v>13770</v>
      </c>
      <c r="I2185">
        <v>1</v>
      </c>
      <c r="J2185" t="s">
        <v>13801</v>
      </c>
      <c r="K2185" t="s">
        <v>13805</v>
      </c>
      <c r="L2185">
        <v>270107</v>
      </c>
      <c r="M2185" t="s">
        <v>13588</v>
      </c>
      <c r="N2185">
        <v>270107006</v>
      </c>
      <c r="O2185" t="s">
        <v>13613</v>
      </c>
      <c r="P2185">
        <v>0</v>
      </c>
      <c r="Q2185">
        <v>0</v>
      </c>
      <c r="R2185">
        <v>1947.8492966360857</v>
      </c>
    </row>
    <row r="2186" spans="1:18" x14ac:dyDescent="0.25">
      <c r="A2186">
        <v>16</v>
      </c>
      <c r="B2186">
        <v>16203</v>
      </c>
      <c r="C2186" t="s">
        <v>789</v>
      </c>
      <c r="D2186" t="s">
        <v>2057</v>
      </c>
      <c r="E2186">
        <v>2</v>
      </c>
      <c r="F2186" t="s">
        <v>13804</v>
      </c>
      <c r="G2186" s="88">
        <v>2</v>
      </c>
      <c r="H2186" s="88" t="s">
        <v>13770</v>
      </c>
      <c r="I2186">
        <v>1</v>
      </c>
      <c r="J2186" t="s">
        <v>13801</v>
      </c>
      <c r="K2186" t="s">
        <v>13806</v>
      </c>
      <c r="L2186">
        <v>270107</v>
      </c>
      <c r="M2186" t="s">
        <v>13588</v>
      </c>
      <c r="N2186">
        <v>270107006</v>
      </c>
      <c r="O2186" t="s">
        <v>13613</v>
      </c>
      <c r="P2186">
        <v>0</v>
      </c>
      <c r="Q2186">
        <v>0</v>
      </c>
      <c r="R2186">
        <v>1018.6345565749236</v>
      </c>
    </row>
    <row r="2187" spans="1:18" x14ac:dyDescent="0.25">
      <c r="A2187">
        <v>16</v>
      </c>
      <c r="B2187">
        <v>16203</v>
      </c>
      <c r="C2187" t="s">
        <v>789</v>
      </c>
      <c r="D2187" t="s">
        <v>2057</v>
      </c>
      <c r="E2187">
        <v>3</v>
      </c>
      <c r="F2187" t="s">
        <v>13807</v>
      </c>
      <c r="G2187" s="88">
        <v>1</v>
      </c>
      <c r="H2187" s="88" t="s">
        <v>8278</v>
      </c>
      <c r="I2187">
        <v>1</v>
      </c>
      <c r="J2187" t="s">
        <v>13801</v>
      </c>
      <c r="K2187" t="s">
        <v>13808</v>
      </c>
      <c r="L2187">
        <v>270107</v>
      </c>
      <c r="M2187" t="s">
        <v>13588</v>
      </c>
      <c r="N2187">
        <v>270107006</v>
      </c>
      <c r="O2187" t="s">
        <v>13613</v>
      </c>
      <c r="P2187">
        <v>0</v>
      </c>
      <c r="Q2187">
        <v>0</v>
      </c>
      <c r="R2187">
        <v>2635.3171865443428</v>
      </c>
    </row>
    <row r="2188" spans="1:18" x14ac:dyDescent="0.25">
      <c r="A2188">
        <v>16</v>
      </c>
      <c r="B2188">
        <v>16203</v>
      </c>
      <c r="C2188" t="s">
        <v>789</v>
      </c>
      <c r="D2188" t="s">
        <v>2057</v>
      </c>
      <c r="E2188">
        <v>3</v>
      </c>
      <c r="F2188" t="s">
        <v>13807</v>
      </c>
      <c r="G2188" s="88">
        <v>1</v>
      </c>
      <c r="H2188" s="88" t="s">
        <v>8278</v>
      </c>
      <c r="I2188">
        <v>1</v>
      </c>
      <c r="J2188" t="s">
        <v>13801</v>
      </c>
      <c r="K2188" t="s">
        <v>13809</v>
      </c>
      <c r="L2188">
        <v>270107</v>
      </c>
      <c r="M2188" t="s">
        <v>13588</v>
      </c>
      <c r="N2188">
        <v>270107006</v>
      </c>
      <c r="O2188" t="s">
        <v>13613</v>
      </c>
      <c r="P2188">
        <v>0</v>
      </c>
      <c r="Q2188">
        <v>0</v>
      </c>
      <c r="R2188">
        <v>331.16666666666669</v>
      </c>
    </row>
    <row r="2189" spans="1:18" x14ac:dyDescent="0.25">
      <c r="A2189">
        <v>16</v>
      </c>
      <c r="B2189">
        <v>16203</v>
      </c>
      <c r="C2189" t="s">
        <v>789</v>
      </c>
      <c r="D2189" t="s">
        <v>2057</v>
      </c>
      <c r="E2189">
        <v>4</v>
      </c>
      <c r="F2189" t="s">
        <v>13810</v>
      </c>
      <c r="G2189" s="88">
        <v>1</v>
      </c>
      <c r="H2189" s="88" t="s">
        <v>8278</v>
      </c>
      <c r="I2189">
        <v>1</v>
      </c>
      <c r="J2189" t="s">
        <v>13801</v>
      </c>
      <c r="K2189" t="s">
        <v>13811</v>
      </c>
      <c r="L2189">
        <v>270107</v>
      </c>
      <c r="M2189" t="s">
        <v>13588</v>
      </c>
      <c r="N2189">
        <v>270107006</v>
      </c>
      <c r="O2189" t="s">
        <v>13613</v>
      </c>
      <c r="P2189">
        <v>0</v>
      </c>
      <c r="Q2189">
        <v>0</v>
      </c>
      <c r="R2189">
        <v>2737.327889908257</v>
      </c>
    </row>
    <row r="2190" spans="1:18" x14ac:dyDescent="0.25">
      <c r="A2190">
        <v>16</v>
      </c>
      <c r="B2190">
        <v>16203</v>
      </c>
      <c r="C2190" t="s">
        <v>789</v>
      </c>
      <c r="D2190" t="s">
        <v>2057</v>
      </c>
      <c r="E2190">
        <v>4</v>
      </c>
      <c r="F2190" t="s">
        <v>13810</v>
      </c>
      <c r="G2190" s="88">
        <v>1</v>
      </c>
      <c r="H2190" s="88" t="s">
        <v>8278</v>
      </c>
      <c r="I2190">
        <v>1</v>
      </c>
      <c r="J2190" t="s">
        <v>13801</v>
      </c>
      <c r="K2190" t="s">
        <v>13812</v>
      </c>
      <c r="L2190">
        <v>270107</v>
      </c>
      <c r="M2190" t="s">
        <v>13588</v>
      </c>
      <c r="N2190">
        <v>270107006</v>
      </c>
      <c r="O2190" t="s">
        <v>13613</v>
      </c>
      <c r="P2190">
        <v>0</v>
      </c>
      <c r="Q2190">
        <v>0</v>
      </c>
      <c r="R2190">
        <v>229.1559633027523</v>
      </c>
    </row>
    <row r="2191" spans="1:18" x14ac:dyDescent="0.25">
      <c r="A2191">
        <v>16</v>
      </c>
      <c r="B2191">
        <v>16203</v>
      </c>
      <c r="C2191" t="s">
        <v>789</v>
      </c>
      <c r="D2191" t="s">
        <v>2057</v>
      </c>
      <c r="E2191">
        <v>7</v>
      </c>
      <c r="F2191" t="s">
        <v>13813</v>
      </c>
      <c r="G2191" s="88">
        <v>2</v>
      </c>
      <c r="H2191" s="88" t="s">
        <v>13770</v>
      </c>
      <c r="I2191">
        <v>3</v>
      </c>
      <c r="J2191" t="s">
        <v>13814</v>
      </c>
      <c r="K2191" t="s">
        <v>13815</v>
      </c>
      <c r="L2191">
        <v>270107</v>
      </c>
      <c r="M2191" t="s">
        <v>13588</v>
      </c>
      <c r="N2191">
        <v>270107005</v>
      </c>
      <c r="O2191" t="s">
        <v>13608</v>
      </c>
      <c r="P2191">
        <v>0</v>
      </c>
      <c r="Q2191">
        <v>0</v>
      </c>
      <c r="R2191">
        <v>2074.9945565749235</v>
      </c>
    </row>
    <row r="2192" spans="1:18" x14ac:dyDescent="0.25">
      <c r="A2192">
        <v>16</v>
      </c>
      <c r="B2192">
        <v>16203</v>
      </c>
      <c r="C2192" t="s">
        <v>789</v>
      </c>
      <c r="D2192" t="s">
        <v>2057</v>
      </c>
      <c r="E2192">
        <v>7</v>
      </c>
      <c r="F2192" t="s">
        <v>13813</v>
      </c>
      <c r="G2192" s="88">
        <v>2</v>
      </c>
      <c r="H2192" s="88" t="s">
        <v>13770</v>
      </c>
      <c r="I2192">
        <v>3</v>
      </c>
      <c r="J2192" t="s">
        <v>13814</v>
      </c>
      <c r="K2192" t="s">
        <v>13816</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13800</v>
      </c>
      <c r="G2193" s="88">
        <v>1</v>
      </c>
      <c r="H2193" s="88" t="s">
        <v>8278</v>
      </c>
      <c r="I2193">
        <v>1</v>
      </c>
      <c r="J2193" t="s">
        <v>13801</v>
      </c>
      <c r="K2193" t="s">
        <v>13802</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13800</v>
      </c>
      <c r="G2194" s="88">
        <v>1</v>
      </c>
      <c r="H2194" s="88" t="s">
        <v>8278</v>
      </c>
      <c r="I2194">
        <v>1</v>
      </c>
      <c r="J2194" t="s">
        <v>13801</v>
      </c>
      <c r="K2194" t="s">
        <v>13803</v>
      </c>
      <c r="L2194">
        <v>270107</v>
      </c>
      <c r="M2194" t="s">
        <v>13588</v>
      </c>
      <c r="N2194">
        <v>270107006</v>
      </c>
      <c r="O2194" t="s">
        <v>13613</v>
      </c>
      <c r="P2194">
        <v>0</v>
      </c>
      <c r="Q2194">
        <v>0</v>
      </c>
      <c r="R2194">
        <v>672.22613874134879</v>
      </c>
    </row>
    <row r="2195" spans="1:18" x14ac:dyDescent="0.25">
      <c r="A2195">
        <v>16</v>
      </c>
      <c r="B2195">
        <v>16301</v>
      </c>
      <c r="C2195" t="s">
        <v>789</v>
      </c>
      <c r="D2195" t="s">
        <v>2072</v>
      </c>
      <c r="E2195">
        <v>2</v>
      </c>
      <c r="F2195" t="s">
        <v>13804</v>
      </c>
      <c r="G2195" s="88">
        <v>2</v>
      </c>
      <c r="H2195" s="88" t="s">
        <v>13770</v>
      </c>
      <c r="I2195">
        <v>1</v>
      </c>
      <c r="J2195" t="s">
        <v>13801</v>
      </c>
      <c r="K2195" t="s">
        <v>13805</v>
      </c>
      <c r="L2195">
        <v>270107</v>
      </c>
      <c r="M2195" t="s">
        <v>13588</v>
      </c>
      <c r="N2195">
        <v>270107006</v>
      </c>
      <c r="O2195" t="s">
        <v>13613</v>
      </c>
      <c r="P2195">
        <v>0</v>
      </c>
      <c r="Q2195">
        <v>0</v>
      </c>
      <c r="R2195">
        <v>8746.2287526154796</v>
      </c>
    </row>
    <row r="2196" spans="1:18" x14ac:dyDescent="0.25">
      <c r="A2196">
        <v>16</v>
      </c>
      <c r="B2196">
        <v>16301</v>
      </c>
      <c r="C2196" t="s">
        <v>789</v>
      </c>
      <c r="D2196" t="s">
        <v>2072</v>
      </c>
      <c r="E2196">
        <v>2</v>
      </c>
      <c r="F2196" t="s">
        <v>13804</v>
      </c>
      <c r="G2196" s="88">
        <v>2</v>
      </c>
      <c r="H2196" s="88" t="s">
        <v>13770</v>
      </c>
      <c r="I2196">
        <v>1</v>
      </c>
      <c r="J2196" t="s">
        <v>13801</v>
      </c>
      <c r="K2196" t="s">
        <v>13806</v>
      </c>
      <c r="L2196">
        <v>270107</v>
      </c>
      <c r="M2196" t="s">
        <v>13588</v>
      </c>
      <c r="N2196">
        <v>270107006</v>
      </c>
      <c r="O2196" t="s">
        <v>13613</v>
      </c>
      <c r="P2196">
        <v>0</v>
      </c>
      <c r="Q2196">
        <v>0</v>
      </c>
      <c r="R2196">
        <v>2281.7047320135202</v>
      </c>
    </row>
    <row r="2197" spans="1:18" x14ac:dyDescent="0.25">
      <c r="A2197">
        <v>16</v>
      </c>
      <c r="B2197">
        <v>16301</v>
      </c>
      <c r="C2197" t="s">
        <v>789</v>
      </c>
      <c r="D2197" t="s">
        <v>2072</v>
      </c>
      <c r="E2197">
        <v>3</v>
      </c>
      <c r="F2197" t="s">
        <v>13807</v>
      </c>
      <c r="G2197" s="88">
        <v>1</v>
      </c>
      <c r="H2197" s="88" t="s">
        <v>8278</v>
      </c>
      <c r="I2197">
        <v>1</v>
      </c>
      <c r="J2197" t="s">
        <v>13801</v>
      </c>
      <c r="K2197" t="s">
        <v>13808</v>
      </c>
      <c r="L2197">
        <v>270107</v>
      </c>
      <c r="M2197" t="s">
        <v>13588</v>
      </c>
      <c r="N2197">
        <v>270107006</v>
      </c>
      <c r="O2197" t="s">
        <v>13613</v>
      </c>
      <c r="P2197">
        <v>0</v>
      </c>
      <c r="Q2197">
        <v>0</v>
      </c>
      <c r="R2197">
        <v>10584.863309190398</v>
      </c>
    </row>
    <row r="2198" spans="1:18" x14ac:dyDescent="0.25">
      <c r="A2198">
        <v>16</v>
      </c>
      <c r="B2198">
        <v>16301</v>
      </c>
      <c r="C2198" t="s">
        <v>789</v>
      </c>
      <c r="D2198" t="s">
        <v>2072</v>
      </c>
      <c r="E2198">
        <v>3</v>
      </c>
      <c r="F2198" t="s">
        <v>13807</v>
      </c>
      <c r="G2198" s="88">
        <v>1</v>
      </c>
      <c r="H2198" s="88" t="s">
        <v>8278</v>
      </c>
      <c r="I2198">
        <v>1</v>
      </c>
      <c r="J2198" t="s">
        <v>13801</v>
      </c>
      <c r="K2198" t="s">
        <v>13809</v>
      </c>
      <c r="L2198">
        <v>270107</v>
      </c>
      <c r="M2198" t="s">
        <v>13588</v>
      </c>
      <c r="N2198">
        <v>270107006</v>
      </c>
      <c r="O2198" t="s">
        <v>13613</v>
      </c>
      <c r="P2198">
        <v>0</v>
      </c>
      <c r="Q2198">
        <v>0</v>
      </c>
      <c r="R2198">
        <v>443.07017543859649</v>
      </c>
    </row>
    <row r="2199" spans="1:18" x14ac:dyDescent="0.25">
      <c r="A2199">
        <v>16</v>
      </c>
      <c r="B2199">
        <v>16301</v>
      </c>
      <c r="C2199" t="s">
        <v>789</v>
      </c>
      <c r="D2199" t="s">
        <v>2072</v>
      </c>
      <c r="E2199">
        <v>4</v>
      </c>
      <c r="F2199" t="s">
        <v>13810</v>
      </c>
      <c r="G2199" s="88">
        <v>1</v>
      </c>
      <c r="H2199" s="88" t="s">
        <v>8278</v>
      </c>
      <c r="I2199">
        <v>1</v>
      </c>
      <c r="J2199" t="s">
        <v>13801</v>
      </c>
      <c r="K2199" t="s">
        <v>13811</v>
      </c>
      <c r="L2199">
        <v>270107</v>
      </c>
      <c r="M2199" t="s">
        <v>13588</v>
      </c>
      <c r="N2199">
        <v>270107006</v>
      </c>
      <c r="O2199" t="s">
        <v>13613</v>
      </c>
      <c r="P2199">
        <v>0</v>
      </c>
      <c r="Q2199">
        <v>0</v>
      </c>
      <c r="R2199">
        <v>10355.707345887646</v>
      </c>
    </row>
    <row r="2200" spans="1:18" x14ac:dyDescent="0.25">
      <c r="A2200">
        <v>16</v>
      </c>
      <c r="B2200">
        <v>16301</v>
      </c>
      <c r="C2200" t="s">
        <v>789</v>
      </c>
      <c r="D2200" t="s">
        <v>2072</v>
      </c>
      <c r="E2200">
        <v>4</v>
      </c>
      <c r="F2200" t="s">
        <v>13810</v>
      </c>
      <c r="G2200" s="88">
        <v>1</v>
      </c>
      <c r="H2200" s="88" t="s">
        <v>8278</v>
      </c>
      <c r="I2200">
        <v>1</v>
      </c>
      <c r="J2200" t="s">
        <v>13801</v>
      </c>
      <c r="K2200" t="s">
        <v>13812</v>
      </c>
      <c r="L2200">
        <v>270107</v>
      </c>
      <c r="M2200" t="s">
        <v>13588</v>
      </c>
      <c r="N2200">
        <v>270107006</v>
      </c>
      <c r="O2200" t="s">
        <v>13613</v>
      </c>
      <c r="P2200">
        <v>0</v>
      </c>
      <c r="Q2200">
        <v>0</v>
      </c>
      <c r="R2200">
        <v>672.22613874134879</v>
      </c>
    </row>
    <row r="2201" spans="1:18" x14ac:dyDescent="0.25">
      <c r="A2201">
        <v>16</v>
      </c>
      <c r="B2201">
        <v>16301</v>
      </c>
      <c r="C2201" t="s">
        <v>789</v>
      </c>
      <c r="D2201" t="s">
        <v>2072</v>
      </c>
      <c r="E2201">
        <v>7</v>
      </c>
      <c r="F2201" t="s">
        <v>13813</v>
      </c>
      <c r="G2201" s="88">
        <v>2</v>
      </c>
      <c r="H2201" s="88" t="s">
        <v>13770</v>
      </c>
      <c r="I2201">
        <v>3</v>
      </c>
      <c r="J2201" t="s">
        <v>13814</v>
      </c>
      <c r="K2201" t="s">
        <v>13815</v>
      </c>
      <c r="L2201">
        <v>270107</v>
      </c>
      <c r="M2201" t="s">
        <v>13588</v>
      </c>
      <c r="N2201">
        <v>270107005</v>
      </c>
      <c r="O2201" t="s">
        <v>13608</v>
      </c>
      <c r="P2201">
        <v>0</v>
      </c>
      <c r="Q2201">
        <v>0</v>
      </c>
      <c r="R2201">
        <v>9591.4633091903997</v>
      </c>
    </row>
    <row r="2202" spans="1:18" x14ac:dyDescent="0.25">
      <c r="A2202">
        <v>16</v>
      </c>
      <c r="B2202">
        <v>16301</v>
      </c>
      <c r="C2202" t="s">
        <v>789</v>
      </c>
      <c r="D2202" t="s">
        <v>2072</v>
      </c>
      <c r="E2202">
        <v>7</v>
      </c>
      <c r="F2202" t="s">
        <v>13813</v>
      </c>
      <c r="G2202" s="88">
        <v>2</v>
      </c>
      <c r="H2202" s="88" t="s">
        <v>13770</v>
      </c>
      <c r="I2202">
        <v>3</v>
      </c>
      <c r="J2202" t="s">
        <v>13814</v>
      </c>
      <c r="K2202" t="s">
        <v>13816</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13800</v>
      </c>
      <c r="G2203" s="88">
        <v>1</v>
      </c>
      <c r="H2203" s="88" t="s">
        <v>8278</v>
      </c>
      <c r="I2203">
        <v>1</v>
      </c>
      <c r="J2203" t="s">
        <v>13801</v>
      </c>
      <c r="K2203" t="s">
        <v>13802</v>
      </c>
      <c r="L2203">
        <v>270107</v>
      </c>
      <c r="M2203" t="s">
        <v>13588</v>
      </c>
      <c r="N2203">
        <v>270107006</v>
      </c>
      <c r="O2203" t="s">
        <v>13613</v>
      </c>
      <c r="P2203">
        <v>0</v>
      </c>
      <c r="Q2203">
        <v>0</v>
      </c>
      <c r="R2203">
        <v>5341.4433252856907</v>
      </c>
    </row>
    <row r="2204" spans="1:18" x14ac:dyDescent="0.25">
      <c r="A2204">
        <v>16</v>
      </c>
      <c r="B2204">
        <v>16302</v>
      </c>
      <c r="C2204" t="s">
        <v>789</v>
      </c>
      <c r="D2204" t="s">
        <v>2075</v>
      </c>
      <c r="E2204">
        <v>2</v>
      </c>
      <c r="F2204" t="s">
        <v>13804</v>
      </c>
      <c r="G2204" s="88">
        <v>2</v>
      </c>
      <c r="H2204" s="88" t="s">
        <v>13770</v>
      </c>
      <c r="I2204">
        <v>1</v>
      </c>
      <c r="J2204" t="s">
        <v>13801</v>
      </c>
      <c r="K2204" t="s">
        <v>13805</v>
      </c>
      <c r="L2204">
        <v>270107</v>
      </c>
      <c r="M2204" t="s">
        <v>13588</v>
      </c>
      <c r="N2204">
        <v>270107006</v>
      </c>
      <c r="O2204" t="s">
        <v>13613</v>
      </c>
      <c r="P2204">
        <v>0</v>
      </c>
      <c r="Q2204">
        <v>0</v>
      </c>
      <c r="R2204">
        <v>5341.4433252856907</v>
      </c>
    </row>
    <row r="2205" spans="1:18" x14ac:dyDescent="0.25">
      <c r="A2205">
        <v>16</v>
      </c>
      <c r="B2205">
        <v>16302</v>
      </c>
      <c r="C2205" t="s">
        <v>789</v>
      </c>
      <c r="D2205" t="s">
        <v>2075</v>
      </c>
      <c r="E2205">
        <v>3</v>
      </c>
      <c r="F2205" t="s">
        <v>13807</v>
      </c>
      <c r="G2205" s="88">
        <v>1</v>
      </c>
      <c r="H2205" s="88" t="s">
        <v>8278</v>
      </c>
      <c r="I2205">
        <v>1</v>
      </c>
      <c r="J2205" t="s">
        <v>13801</v>
      </c>
      <c r="K2205" t="s">
        <v>13808</v>
      </c>
      <c r="L2205">
        <v>270107</v>
      </c>
      <c r="M2205" t="s">
        <v>13588</v>
      </c>
      <c r="N2205">
        <v>270107006</v>
      </c>
      <c r="O2205" t="s">
        <v>13613</v>
      </c>
      <c r="P2205">
        <v>0</v>
      </c>
      <c r="Q2205">
        <v>0</v>
      </c>
      <c r="R2205">
        <v>5341.4433252856907</v>
      </c>
    </row>
    <row r="2206" spans="1:18" x14ac:dyDescent="0.25">
      <c r="A2206">
        <v>16</v>
      </c>
      <c r="B2206">
        <v>16302</v>
      </c>
      <c r="C2206" t="s">
        <v>789</v>
      </c>
      <c r="D2206" t="s">
        <v>2075</v>
      </c>
      <c r="E2206">
        <v>4</v>
      </c>
      <c r="F2206" t="s">
        <v>13810</v>
      </c>
      <c r="G2206" s="88">
        <v>1</v>
      </c>
      <c r="H2206" s="88" t="s">
        <v>8278</v>
      </c>
      <c r="I2206">
        <v>1</v>
      </c>
      <c r="J2206" t="s">
        <v>13801</v>
      </c>
      <c r="K2206" t="s">
        <v>13811</v>
      </c>
      <c r="L2206">
        <v>270107</v>
      </c>
      <c r="M2206" t="s">
        <v>13588</v>
      </c>
      <c r="N2206">
        <v>270107006</v>
      </c>
      <c r="O2206" t="s">
        <v>13613</v>
      </c>
      <c r="P2206">
        <v>0</v>
      </c>
      <c r="Q2206">
        <v>0</v>
      </c>
      <c r="R2206">
        <v>5341.4433252856907</v>
      </c>
    </row>
    <row r="2207" spans="1:18" x14ac:dyDescent="0.25">
      <c r="A2207">
        <v>16</v>
      </c>
      <c r="B2207">
        <v>16302</v>
      </c>
      <c r="C2207" t="s">
        <v>789</v>
      </c>
      <c r="D2207" t="s">
        <v>2075</v>
      </c>
      <c r="E2207">
        <v>7</v>
      </c>
      <c r="F2207" t="s">
        <v>13813</v>
      </c>
      <c r="G2207" s="88">
        <v>2</v>
      </c>
      <c r="H2207" s="88" t="s">
        <v>13770</v>
      </c>
      <c r="I2207">
        <v>3</v>
      </c>
      <c r="J2207" t="s">
        <v>13814</v>
      </c>
      <c r="K2207" t="s">
        <v>13771</v>
      </c>
      <c r="L2207">
        <v>270107</v>
      </c>
      <c r="M2207" t="s">
        <v>13588</v>
      </c>
      <c r="N2207">
        <v>270107005</v>
      </c>
      <c r="O2207" t="s">
        <v>13608</v>
      </c>
      <c r="P2207">
        <v>0</v>
      </c>
      <c r="Q2207">
        <v>0</v>
      </c>
      <c r="R2207">
        <v>331.16666666666669</v>
      </c>
    </row>
    <row r="2208" spans="1:18" x14ac:dyDescent="0.25">
      <c r="A2208">
        <v>16</v>
      </c>
      <c r="B2208">
        <v>16302</v>
      </c>
      <c r="C2208" t="s">
        <v>789</v>
      </c>
      <c r="D2208" t="s">
        <v>2075</v>
      </c>
      <c r="E2208">
        <v>7</v>
      </c>
      <c r="F2208" t="s">
        <v>13813</v>
      </c>
      <c r="G2208" s="88">
        <v>2</v>
      </c>
      <c r="H2208" s="88" t="s">
        <v>13770</v>
      </c>
      <c r="I2208">
        <v>3</v>
      </c>
      <c r="J2208" t="s">
        <v>13814</v>
      </c>
      <c r="K2208" t="s">
        <v>13815</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13800</v>
      </c>
      <c r="G2209" s="88">
        <v>1</v>
      </c>
      <c r="H2209" s="88" t="s">
        <v>8278</v>
      </c>
      <c r="I2209">
        <v>1</v>
      </c>
      <c r="J2209" t="s">
        <v>13801</v>
      </c>
      <c r="K2209" t="s">
        <v>13802</v>
      </c>
      <c r="L2209">
        <v>270107</v>
      </c>
      <c r="M2209" t="s">
        <v>13588</v>
      </c>
      <c r="N2209">
        <v>270107006</v>
      </c>
      <c r="O2209" t="s">
        <v>13613</v>
      </c>
      <c r="P2209">
        <v>0</v>
      </c>
      <c r="Q2209">
        <v>0</v>
      </c>
      <c r="R2209">
        <v>1564.1070175438595</v>
      </c>
    </row>
    <row r="2210" spans="1:18" x14ac:dyDescent="0.25">
      <c r="A2210">
        <v>16</v>
      </c>
      <c r="B2210">
        <v>16305</v>
      </c>
      <c r="C2210" t="s">
        <v>789</v>
      </c>
      <c r="D2210" t="s">
        <v>2084</v>
      </c>
      <c r="E2210">
        <v>2</v>
      </c>
      <c r="F2210" t="s">
        <v>13804</v>
      </c>
      <c r="G2210" s="88">
        <v>2</v>
      </c>
      <c r="H2210" s="88" t="s">
        <v>13770</v>
      </c>
      <c r="I2210">
        <v>1</v>
      </c>
      <c r="J2210" t="s">
        <v>13801</v>
      </c>
      <c r="K2210" t="s">
        <v>13805</v>
      </c>
      <c r="L2210">
        <v>270107</v>
      </c>
      <c r="M2210" t="s">
        <v>13588</v>
      </c>
      <c r="N2210">
        <v>270107006</v>
      </c>
      <c r="O2210" t="s">
        <v>13613</v>
      </c>
      <c r="P2210">
        <v>0</v>
      </c>
      <c r="Q2210">
        <v>0</v>
      </c>
      <c r="R2210">
        <v>1564.1070175438595</v>
      </c>
    </row>
    <row r="2211" spans="1:18" x14ac:dyDescent="0.25">
      <c r="A2211">
        <v>16</v>
      </c>
      <c r="B2211">
        <v>16305</v>
      </c>
      <c r="C2211" t="s">
        <v>789</v>
      </c>
      <c r="D2211" t="s">
        <v>2084</v>
      </c>
      <c r="E2211">
        <v>3</v>
      </c>
      <c r="F2211" t="s">
        <v>13807</v>
      </c>
      <c r="G2211" s="88">
        <v>1</v>
      </c>
      <c r="H2211" s="88" t="s">
        <v>8278</v>
      </c>
      <c r="I2211">
        <v>1</v>
      </c>
      <c r="J2211" t="s">
        <v>13801</v>
      </c>
      <c r="K2211" t="s">
        <v>13808</v>
      </c>
      <c r="L2211">
        <v>270107</v>
      </c>
      <c r="M2211" t="s">
        <v>13588</v>
      </c>
      <c r="N2211">
        <v>270107006</v>
      </c>
      <c r="O2211" t="s">
        <v>13613</v>
      </c>
      <c r="P2211">
        <v>0</v>
      </c>
      <c r="Q2211">
        <v>0</v>
      </c>
      <c r="R2211">
        <v>1564.1070175438595</v>
      </c>
    </row>
    <row r="2212" spans="1:18" x14ac:dyDescent="0.25">
      <c r="A2212">
        <v>16</v>
      </c>
      <c r="B2212">
        <v>16305</v>
      </c>
      <c r="C2212" t="s">
        <v>789</v>
      </c>
      <c r="D2212" t="s">
        <v>2084</v>
      </c>
      <c r="E2212">
        <v>4</v>
      </c>
      <c r="F2212" t="s">
        <v>13810</v>
      </c>
      <c r="G2212" s="88">
        <v>1</v>
      </c>
      <c r="H2212" s="88" t="s">
        <v>8278</v>
      </c>
      <c r="I2212">
        <v>1</v>
      </c>
      <c r="J2212" t="s">
        <v>13801</v>
      </c>
      <c r="K2212" t="s">
        <v>13811</v>
      </c>
      <c r="L2212">
        <v>270107</v>
      </c>
      <c r="M2212" t="s">
        <v>13588</v>
      </c>
      <c r="N2212">
        <v>270107006</v>
      </c>
      <c r="O2212" t="s">
        <v>13613</v>
      </c>
      <c r="P2212">
        <v>0</v>
      </c>
      <c r="Q2212">
        <v>0</v>
      </c>
      <c r="R2212">
        <v>1564.1070175438595</v>
      </c>
    </row>
    <row r="2213" spans="1:18" x14ac:dyDescent="0.25">
      <c r="A2213">
        <v>16</v>
      </c>
      <c r="B2213">
        <v>16305</v>
      </c>
      <c r="C2213" t="s">
        <v>789</v>
      </c>
      <c r="D2213" t="s">
        <v>2084</v>
      </c>
      <c r="E2213">
        <v>7</v>
      </c>
      <c r="F2213" t="s">
        <v>13813</v>
      </c>
      <c r="G2213" s="88">
        <v>2</v>
      </c>
      <c r="H2213" s="88" t="s">
        <v>13770</v>
      </c>
      <c r="I2213">
        <v>3</v>
      </c>
      <c r="J2213" t="s">
        <v>13814</v>
      </c>
      <c r="K2213" t="s">
        <v>13771</v>
      </c>
      <c r="L2213">
        <v>270107</v>
      </c>
      <c r="M2213" t="s">
        <v>13588</v>
      </c>
      <c r="N2213">
        <v>270107005</v>
      </c>
      <c r="O2213" t="s">
        <v>13608</v>
      </c>
      <c r="P2213">
        <v>0</v>
      </c>
      <c r="Q2213">
        <v>0</v>
      </c>
      <c r="R2213">
        <v>173.4</v>
      </c>
    </row>
    <row r="2214" spans="1:18" x14ac:dyDescent="0.25">
      <c r="A2214">
        <v>16</v>
      </c>
      <c r="B2214">
        <v>16305</v>
      </c>
      <c r="C2214" t="s">
        <v>789</v>
      </c>
      <c r="D2214" t="s">
        <v>2084</v>
      </c>
      <c r="E2214">
        <v>7</v>
      </c>
      <c r="F2214" t="s">
        <v>13813</v>
      </c>
      <c r="G2214" s="88">
        <v>2</v>
      </c>
      <c r="H2214" s="88" t="s">
        <v>13770</v>
      </c>
      <c r="I2214">
        <v>3</v>
      </c>
      <c r="J2214" t="s">
        <v>13814</v>
      </c>
      <c r="K2214" t="s">
        <v>13815</v>
      </c>
      <c r="L2214">
        <v>270107</v>
      </c>
      <c r="M2214" t="s">
        <v>13588</v>
      </c>
      <c r="N2214">
        <v>270107005</v>
      </c>
      <c r="O2214" t="s">
        <v>13608</v>
      </c>
      <c r="P2214">
        <v>0</v>
      </c>
      <c r="Q2214">
        <v>0</v>
      </c>
      <c r="R2214">
        <v>1390.7070175438598</v>
      </c>
    </row>
    <row r="2215" spans="1:18" x14ac:dyDescent="0.25">
      <c r="A2215">
        <v>1</v>
      </c>
      <c r="B2215">
        <v>1101</v>
      </c>
      <c r="C2215" t="s">
        <v>795</v>
      </c>
      <c r="D2215" t="s">
        <v>1059</v>
      </c>
      <c r="E2215">
        <v>5</v>
      </c>
      <c r="F2215" t="s">
        <v>13817</v>
      </c>
      <c r="G2215" s="88">
        <v>1</v>
      </c>
      <c r="H2215" s="88" t="s">
        <v>8278</v>
      </c>
      <c r="I2215">
        <v>2</v>
      </c>
      <c r="J2215" t="s">
        <v>13818</v>
      </c>
      <c r="K2215" t="s">
        <v>13819</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5</v>
      </c>
      <c r="F2216" t="s">
        <v>13817</v>
      </c>
      <c r="G2216" s="88">
        <v>1</v>
      </c>
      <c r="H2216" s="88" t="s">
        <v>8278</v>
      </c>
      <c r="I2216">
        <v>2</v>
      </c>
      <c r="J2216" t="s">
        <v>13818</v>
      </c>
      <c r="K2216" t="s">
        <v>13820</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6</v>
      </c>
      <c r="F2217" t="s">
        <v>13821</v>
      </c>
      <c r="G2217" s="88">
        <v>2</v>
      </c>
      <c r="H2217" s="88" t="s">
        <v>13770</v>
      </c>
      <c r="I2217">
        <v>2</v>
      </c>
      <c r="J2217" t="s">
        <v>13818</v>
      </c>
      <c r="K2217" t="s">
        <v>13822</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6</v>
      </c>
      <c r="F2218" t="s">
        <v>13821</v>
      </c>
      <c r="G2218" s="88">
        <v>2</v>
      </c>
      <c r="H2218" s="88" t="s">
        <v>13770</v>
      </c>
      <c r="I2218">
        <v>2</v>
      </c>
      <c r="J2218" t="s">
        <v>13818</v>
      </c>
      <c r="K2218" t="s">
        <v>13823</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5</v>
      </c>
      <c r="F2219" t="s">
        <v>13817</v>
      </c>
      <c r="G2219" s="88">
        <v>1</v>
      </c>
      <c r="H2219" s="88" t="s">
        <v>8278</v>
      </c>
      <c r="I2219">
        <v>2</v>
      </c>
      <c r="J2219" t="s">
        <v>13818</v>
      </c>
      <c r="K2219" t="s">
        <v>13819</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5</v>
      </c>
      <c r="F2220" t="s">
        <v>13817</v>
      </c>
      <c r="G2220" s="88">
        <v>1</v>
      </c>
      <c r="H2220" s="88" t="s">
        <v>8278</v>
      </c>
      <c r="I2220">
        <v>2</v>
      </c>
      <c r="J2220" t="s">
        <v>13818</v>
      </c>
      <c r="K2220" t="s">
        <v>13820</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6</v>
      </c>
      <c r="F2221" t="s">
        <v>13821</v>
      </c>
      <c r="G2221" s="88">
        <v>2</v>
      </c>
      <c r="H2221" s="88" t="s">
        <v>13770</v>
      </c>
      <c r="I2221">
        <v>2</v>
      </c>
      <c r="J2221" t="s">
        <v>13818</v>
      </c>
      <c r="K2221" t="s">
        <v>13822</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6</v>
      </c>
      <c r="F2222" t="s">
        <v>13821</v>
      </c>
      <c r="G2222" s="88">
        <v>2</v>
      </c>
      <c r="H2222" s="88" t="s">
        <v>13770</v>
      </c>
      <c r="I2222">
        <v>2</v>
      </c>
      <c r="J2222" t="s">
        <v>13818</v>
      </c>
      <c r="K2222" t="s">
        <v>13823</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5</v>
      </c>
      <c r="F2223" t="s">
        <v>13817</v>
      </c>
      <c r="G2223" s="88">
        <v>1</v>
      </c>
      <c r="H2223" s="88" t="s">
        <v>8278</v>
      </c>
      <c r="I2223">
        <v>2</v>
      </c>
      <c r="J2223" t="s">
        <v>13818</v>
      </c>
      <c r="K2223" t="s">
        <v>13819</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5</v>
      </c>
      <c r="F2224" t="s">
        <v>13817</v>
      </c>
      <c r="G2224" s="88">
        <v>1</v>
      </c>
      <c r="H2224" s="88" t="s">
        <v>8278</v>
      </c>
      <c r="I2224">
        <v>2</v>
      </c>
      <c r="J2224" t="s">
        <v>13818</v>
      </c>
      <c r="K2224" t="s">
        <v>13820</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6</v>
      </c>
      <c r="F2225" t="s">
        <v>13821</v>
      </c>
      <c r="G2225" s="88">
        <v>2</v>
      </c>
      <c r="H2225" s="88" t="s">
        <v>13770</v>
      </c>
      <c r="I2225">
        <v>2</v>
      </c>
      <c r="J2225" t="s">
        <v>13818</v>
      </c>
      <c r="K2225" t="s">
        <v>13822</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6</v>
      </c>
      <c r="F2226" t="s">
        <v>13821</v>
      </c>
      <c r="G2226" s="88">
        <v>2</v>
      </c>
      <c r="H2226" s="88" t="s">
        <v>13770</v>
      </c>
      <c r="I2226">
        <v>2</v>
      </c>
      <c r="J2226" t="s">
        <v>13818</v>
      </c>
      <c r="K2226" t="s">
        <v>13823</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5</v>
      </c>
      <c r="F2227" t="s">
        <v>13817</v>
      </c>
      <c r="G2227" s="88">
        <v>1</v>
      </c>
      <c r="H2227" s="88" t="s">
        <v>8278</v>
      </c>
      <c r="I2227">
        <v>2</v>
      </c>
      <c r="J2227" t="s">
        <v>13818</v>
      </c>
      <c r="K2227" t="s">
        <v>13819</v>
      </c>
      <c r="L2227">
        <v>270107</v>
      </c>
      <c r="M2227" t="s">
        <v>13588</v>
      </c>
      <c r="N2227">
        <v>270107007</v>
      </c>
      <c r="O2227" t="s">
        <v>13618</v>
      </c>
      <c r="P2227">
        <v>0</v>
      </c>
      <c r="Q2227">
        <v>2734.8514912175433</v>
      </c>
      <c r="R2227">
        <v>0</v>
      </c>
    </row>
    <row r="2228" spans="1:18" x14ac:dyDescent="0.25">
      <c r="A2228">
        <v>1</v>
      </c>
      <c r="B2228">
        <v>1405</v>
      </c>
      <c r="C2228" t="s">
        <v>795</v>
      </c>
      <c r="D2228" t="s">
        <v>1079</v>
      </c>
      <c r="E2228">
        <v>5</v>
      </c>
      <c r="F2228" t="s">
        <v>13817</v>
      </c>
      <c r="G2228" s="88">
        <v>1</v>
      </c>
      <c r="H2228" s="88" t="s">
        <v>8278</v>
      </c>
      <c r="I2228">
        <v>2</v>
      </c>
      <c r="J2228" t="s">
        <v>13818</v>
      </c>
      <c r="K2228" t="s">
        <v>13820</v>
      </c>
      <c r="L2228">
        <v>270107</v>
      </c>
      <c r="M2228" t="s">
        <v>13588</v>
      </c>
      <c r="N2228">
        <v>270107007</v>
      </c>
      <c r="O2228" t="s">
        <v>13618</v>
      </c>
      <c r="P2228">
        <v>0</v>
      </c>
      <c r="Q2228">
        <v>632.22095332671302</v>
      </c>
      <c r="R2228">
        <v>0</v>
      </c>
    </row>
    <row r="2229" spans="1:18" x14ac:dyDescent="0.25">
      <c r="A2229">
        <v>1</v>
      </c>
      <c r="B2229">
        <v>1405</v>
      </c>
      <c r="C2229" t="s">
        <v>795</v>
      </c>
      <c r="D2229" t="s">
        <v>1079</v>
      </c>
      <c r="E2229">
        <v>6</v>
      </c>
      <c r="F2229" t="s">
        <v>13821</v>
      </c>
      <c r="G2229" s="88">
        <v>2</v>
      </c>
      <c r="H2229" s="88" t="s">
        <v>13770</v>
      </c>
      <c r="I2229">
        <v>2</v>
      </c>
      <c r="J2229" t="s">
        <v>13818</v>
      </c>
      <c r="K2229" t="s">
        <v>13822</v>
      </c>
      <c r="L2229">
        <v>270107</v>
      </c>
      <c r="M2229" t="s">
        <v>13588</v>
      </c>
      <c r="N2229">
        <v>270107007</v>
      </c>
      <c r="O2229" t="s">
        <v>13618</v>
      </c>
      <c r="P2229">
        <v>0</v>
      </c>
      <c r="Q2229">
        <v>2120.1217698553137</v>
      </c>
      <c r="R2229">
        <v>0</v>
      </c>
    </row>
    <row r="2230" spans="1:18" x14ac:dyDescent="0.25">
      <c r="A2230">
        <v>1</v>
      </c>
      <c r="B2230">
        <v>1405</v>
      </c>
      <c r="C2230" t="s">
        <v>795</v>
      </c>
      <c r="D2230" t="s">
        <v>1079</v>
      </c>
      <c r="E2230">
        <v>6</v>
      </c>
      <c r="F2230" t="s">
        <v>13821</v>
      </c>
      <c r="G2230" s="88">
        <v>2</v>
      </c>
      <c r="H2230" s="88" t="s">
        <v>13770</v>
      </c>
      <c r="I2230">
        <v>2</v>
      </c>
      <c r="J2230" t="s">
        <v>13818</v>
      </c>
      <c r="K2230" t="s">
        <v>13823</v>
      </c>
      <c r="L2230">
        <v>270107</v>
      </c>
      <c r="M2230" t="s">
        <v>13588</v>
      </c>
      <c r="N2230">
        <v>270107007</v>
      </c>
      <c r="O2230" t="s">
        <v>13618</v>
      </c>
      <c r="P2230">
        <v>0</v>
      </c>
      <c r="Q2230">
        <v>1246.9506746889419</v>
      </c>
      <c r="R2230">
        <v>0</v>
      </c>
    </row>
    <row r="2231" spans="1:18" x14ac:dyDescent="0.25">
      <c r="A2231">
        <v>2</v>
      </c>
      <c r="B2231">
        <v>2101</v>
      </c>
      <c r="C2231" t="s">
        <v>756</v>
      </c>
      <c r="D2231" t="s">
        <v>756</v>
      </c>
      <c r="E2231">
        <v>5</v>
      </c>
      <c r="F2231" t="s">
        <v>13817</v>
      </c>
      <c r="G2231" s="88">
        <v>1</v>
      </c>
      <c r="H2231" s="88" t="s">
        <v>8278</v>
      </c>
      <c r="I2231">
        <v>2</v>
      </c>
      <c r="J2231" t="s">
        <v>13818</v>
      </c>
      <c r="K2231" t="s">
        <v>13819</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5</v>
      </c>
      <c r="F2232" t="s">
        <v>13817</v>
      </c>
      <c r="G2232" s="88">
        <v>1</v>
      </c>
      <c r="H2232" s="88" t="s">
        <v>8278</v>
      </c>
      <c r="I2232">
        <v>2</v>
      </c>
      <c r="J2232" t="s">
        <v>13818</v>
      </c>
      <c r="K2232" t="s">
        <v>13820</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6</v>
      </c>
      <c r="F2233" t="s">
        <v>13821</v>
      </c>
      <c r="G2233" s="88">
        <v>2</v>
      </c>
      <c r="H2233" s="88" t="s">
        <v>13770</v>
      </c>
      <c r="I2233">
        <v>2</v>
      </c>
      <c r="J2233" t="s">
        <v>13818</v>
      </c>
      <c r="K2233" t="s">
        <v>13822</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6</v>
      </c>
      <c r="F2234" t="s">
        <v>13821</v>
      </c>
      <c r="G2234" s="88">
        <v>2</v>
      </c>
      <c r="H2234" s="88" t="s">
        <v>13770</v>
      </c>
      <c r="I2234">
        <v>2</v>
      </c>
      <c r="J2234" t="s">
        <v>13818</v>
      </c>
      <c r="K2234" t="s">
        <v>13823</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5</v>
      </c>
      <c r="F2235" t="s">
        <v>13817</v>
      </c>
      <c r="G2235" s="88">
        <v>1</v>
      </c>
      <c r="H2235" s="88" t="s">
        <v>8278</v>
      </c>
      <c r="I2235">
        <v>2</v>
      </c>
      <c r="J2235" t="s">
        <v>13818</v>
      </c>
      <c r="K2235" t="s">
        <v>13819</v>
      </c>
      <c r="L2235">
        <v>270107</v>
      </c>
      <c r="M2235" t="s">
        <v>13588</v>
      </c>
      <c r="N2235">
        <v>270107007</v>
      </c>
      <c r="O2235" t="s">
        <v>13618</v>
      </c>
      <c r="P2235">
        <v>0</v>
      </c>
      <c r="Q2235">
        <v>6793.0333618513205</v>
      </c>
      <c r="R2235">
        <v>0</v>
      </c>
    </row>
    <row r="2236" spans="1:18" x14ac:dyDescent="0.25">
      <c r="A2236">
        <v>2</v>
      </c>
      <c r="B2236">
        <v>2104</v>
      </c>
      <c r="C2236" t="s">
        <v>756</v>
      </c>
      <c r="D2236" t="s">
        <v>1090</v>
      </c>
      <c r="E2236">
        <v>5</v>
      </c>
      <c r="F2236" t="s">
        <v>13817</v>
      </c>
      <c r="G2236" s="88">
        <v>1</v>
      </c>
      <c r="H2236" s="88" t="s">
        <v>8278</v>
      </c>
      <c r="I2236">
        <v>2</v>
      </c>
      <c r="J2236" t="s">
        <v>13818</v>
      </c>
      <c r="K2236" t="s">
        <v>13820</v>
      </c>
      <c r="L2236">
        <v>270107</v>
      </c>
      <c r="M2236" t="s">
        <v>13588</v>
      </c>
      <c r="N2236">
        <v>270107007</v>
      </c>
      <c r="O2236" t="s">
        <v>13618</v>
      </c>
      <c r="P2236">
        <v>0</v>
      </c>
      <c r="Q2236">
        <v>1958.052058709515</v>
      </c>
      <c r="R2236">
        <v>0</v>
      </c>
    </row>
    <row r="2237" spans="1:18" x14ac:dyDescent="0.25">
      <c r="A2237">
        <v>2</v>
      </c>
      <c r="B2237">
        <v>2104</v>
      </c>
      <c r="C2237" t="s">
        <v>756</v>
      </c>
      <c r="D2237" t="s">
        <v>1090</v>
      </c>
      <c r="E2237">
        <v>6</v>
      </c>
      <c r="F2237" t="s">
        <v>13821</v>
      </c>
      <c r="G2237" s="88">
        <v>2</v>
      </c>
      <c r="H2237" s="88" t="s">
        <v>13770</v>
      </c>
      <c r="I2237">
        <v>2</v>
      </c>
      <c r="J2237" t="s">
        <v>13818</v>
      </c>
      <c r="K2237" t="s">
        <v>13822</v>
      </c>
      <c r="L2237">
        <v>270107</v>
      </c>
      <c r="M2237" t="s">
        <v>13588</v>
      </c>
      <c r="N2237">
        <v>270107007</v>
      </c>
      <c r="O2237" t="s">
        <v>13618</v>
      </c>
      <c r="P2237">
        <v>0</v>
      </c>
      <c r="Q2237">
        <v>3958.2313031418048</v>
      </c>
      <c r="R2237">
        <v>0</v>
      </c>
    </row>
    <row r="2238" spans="1:18" x14ac:dyDescent="0.25">
      <c r="A2238">
        <v>2</v>
      </c>
      <c r="B2238">
        <v>2104</v>
      </c>
      <c r="C2238" t="s">
        <v>756</v>
      </c>
      <c r="D2238" t="s">
        <v>1090</v>
      </c>
      <c r="E2238">
        <v>6</v>
      </c>
      <c r="F2238" t="s">
        <v>13821</v>
      </c>
      <c r="G2238" s="88">
        <v>2</v>
      </c>
      <c r="H2238" s="88" t="s">
        <v>13770</v>
      </c>
      <c r="I2238">
        <v>2</v>
      </c>
      <c r="J2238" t="s">
        <v>13818</v>
      </c>
      <c r="K2238" t="s">
        <v>13823</v>
      </c>
      <c r="L2238">
        <v>270107</v>
      </c>
      <c r="M2238" t="s">
        <v>13588</v>
      </c>
      <c r="N2238">
        <v>270107007</v>
      </c>
      <c r="O2238" t="s">
        <v>13618</v>
      </c>
      <c r="P2238">
        <v>0</v>
      </c>
      <c r="Q2238">
        <v>4792.8541174190304</v>
      </c>
      <c r="R2238">
        <v>0</v>
      </c>
    </row>
    <row r="2239" spans="1:18" x14ac:dyDescent="0.25">
      <c r="A2239">
        <v>2</v>
      </c>
      <c r="B2239">
        <v>2201</v>
      </c>
      <c r="C2239" t="s">
        <v>756</v>
      </c>
      <c r="D2239" t="s">
        <v>1093</v>
      </c>
      <c r="E2239">
        <v>5</v>
      </c>
      <c r="F2239" t="s">
        <v>13817</v>
      </c>
      <c r="G2239" s="88">
        <v>1</v>
      </c>
      <c r="H2239" s="88" t="s">
        <v>8278</v>
      </c>
      <c r="I2239">
        <v>2</v>
      </c>
      <c r="J2239" t="s">
        <v>13818</v>
      </c>
      <c r="K2239" t="s">
        <v>13819</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5</v>
      </c>
      <c r="F2240" t="s">
        <v>13817</v>
      </c>
      <c r="G2240" s="88">
        <v>1</v>
      </c>
      <c r="H2240" s="88" t="s">
        <v>8278</v>
      </c>
      <c r="I2240">
        <v>2</v>
      </c>
      <c r="J2240" t="s">
        <v>13818</v>
      </c>
      <c r="K2240" t="s">
        <v>13820</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6</v>
      </c>
      <c r="F2241" t="s">
        <v>13821</v>
      </c>
      <c r="G2241" s="88">
        <v>2</v>
      </c>
      <c r="H2241" s="88" t="s">
        <v>13770</v>
      </c>
      <c r="I2241">
        <v>2</v>
      </c>
      <c r="J2241" t="s">
        <v>13818</v>
      </c>
      <c r="K2241" t="s">
        <v>13822</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6</v>
      </c>
      <c r="F2242" t="s">
        <v>13821</v>
      </c>
      <c r="G2242" s="88">
        <v>2</v>
      </c>
      <c r="H2242" s="88" t="s">
        <v>13770</v>
      </c>
      <c r="I2242">
        <v>2</v>
      </c>
      <c r="J2242" t="s">
        <v>13818</v>
      </c>
      <c r="K2242" t="s">
        <v>13823</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5</v>
      </c>
      <c r="F2243" t="s">
        <v>13817</v>
      </c>
      <c r="G2243" s="88">
        <v>1</v>
      </c>
      <c r="H2243" s="88" t="s">
        <v>8278</v>
      </c>
      <c r="I2243">
        <v>2</v>
      </c>
      <c r="J2243" t="s">
        <v>13818</v>
      </c>
      <c r="K2243" t="s">
        <v>13819</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5</v>
      </c>
      <c r="F2244" t="s">
        <v>13817</v>
      </c>
      <c r="G2244" s="88">
        <v>1</v>
      </c>
      <c r="H2244" s="88" t="s">
        <v>8278</v>
      </c>
      <c r="I2244">
        <v>2</v>
      </c>
      <c r="J2244" t="s">
        <v>13818</v>
      </c>
      <c r="K2244" t="s">
        <v>13820</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6</v>
      </c>
      <c r="F2245" t="s">
        <v>13821</v>
      </c>
      <c r="G2245" s="88">
        <v>2</v>
      </c>
      <c r="H2245" s="88" t="s">
        <v>13770</v>
      </c>
      <c r="I2245">
        <v>2</v>
      </c>
      <c r="J2245" t="s">
        <v>13818</v>
      </c>
      <c r="K2245" t="s">
        <v>13822</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6</v>
      </c>
      <c r="F2246" t="s">
        <v>13821</v>
      </c>
      <c r="G2246" s="88">
        <v>2</v>
      </c>
      <c r="H2246" s="88" t="s">
        <v>13770</v>
      </c>
      <c r="I2246">
        <v>2</v>
      </c>
      <c r="J2246" t="s">
        <v>13818</v>
      </c>
      <c r="K2246" t="s">
        <v>13823</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5</v>
      </c>
      <c r="F2247" t="s">
        <v>13817</v>
      </c>
      <c r="G2247" s="88">
        <v>1</v>
      </c>
      <c r="H2247" s="88" t="s">
        <v>8278</v>
      </c>
      <c r="I2247">
        <v>2</v>
      </c>
      <c r="J2247" t="s">
        <v>13818</v>
      </c>
      <c r="K2247" t="s">
        <v>13819</v>
      </c>
      <c r="L2247">
        <v>270107</v>
      </c>
      <c r="M2247" t="s">
        <v>13588</v>
      </c>
      <c r="N2247">
        <v>270107007</v>
      </c>
      <c r="O2247" t="s">
        <v>13618</v>
      </c>
      <c r="P2247">
        <v>0</v>
      </c>
      <c r="Q2247">
        <v>1878.7974386724391</v>
      </c>
      <c r="R2247">
        <v>0</v>
      </c>
    </row>
    <row r="2248" spans="1:18" x14ac:dyDescent="0.25">
      <c r="A2248">
        <v>2</v>
      </c>
      <c r="B2248">
        <v>2302</v>
      </c>
      <c r="C2248" t="s">
        <v>756</v>
      </c>
      <c r="D2248" t="s">
        <v>1105</v>
      </c>
      <c r="E2248">
        <v>6</v>
      </c>
      <c r="F2248" t="s">
        <v>13821</v>
      </c>
      <c r="G2248" s="88">
        <v>2</v>
      </c>
      <c r="H2248" s="88" t="s">
        <v>13770</v>
      </c>
      <c r="I2248">
        <v>2</v>
      </c>
      <c r="J2248" t="s">
        <v>13818</v>
      </c>
      <c r="K2248" t="s">
        <v>13822</v>
      </c>
      <c r="L2248">
        <v>270107</v>
      </c>
      <c r="M2248" t="s">
        <v>13588</v>
      </c>
      <c r="N2248">
        <v>270107007</v>
      </c>
      <c r="O2248" t="s">
        <v>13618</v>
      </c>
      <c r="P2248">
        <v>0</v>
      </c>
      <c r="Q2248">
        <v>1878.7974386724391</v>
      </c>
      <c r="R2248">
        <v>0</v>
      </c>
    </row>
    <row r="2249" spans="1:18" x14ac:dyDescent="0.25">
      <c r="A2249">
        <v>3</v>
      </c>
      <c r="B2249">
        <v>3101</v>
      </c>
      <c r="C2249" t="s">
        <v>765</v>
      </c>
      <c r="D2249" t="s">
        <v>1108</v>
      </c>
      <c r="E2249">
        <v>5</v>
      </c>
      <c r="F2249" t="s">
        <v>13817</v>
      </c>
      <c r="G2249" s="88">
        <v>1</v>
      </c>
      <c r="H2249" s="88" t="s">
        <v>8278</v>
      </c>
      <c r="I2249">
        <v>2</v>
      </c>
      <c r="J2249" t="s">
        <v>13818</v>
      </c>
      <c r="K2249" t="s">
        <v>13819</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5</v>
      </c>
      <c r="F2250" t="s">
        <v>13817</v>
      </c>
      <c r="G2250" s="88">
        <v>1</v>
      </c>
      <c r="H2250" s="88" t="s">
        <v>8278</v>
      </c>
      <c r="I2250">
        <v>2</v>
      </c>
      <c r="J2250" t="s">
        <v>13818</v>
      </c>
      <c r="K2250" t="s">
        <v>13820</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5</v>
      </c>
      <c r="F2251" t="s">
        <v>13817</v>
      </c>
      <c r="G2251" s="88">
        <v>1</v>
      </c>
      <c r="H2251" s="88" t="s">
        <v>8278</v>
      </c>
      <c r="I2251">
        <v>2</v>
      </c>
      <c r="J2251" t="s">
        <v>13818</v>
      </c>
      <c r="K2251" t="s">
        <v>13771</v>
      </c>
      <c r="L2251">
        <v>270107</v>
      </c>
      <c r="M2251" t="s">
        <v>13588</v>
      </c>
      <c r="N2251">
        <v>270107007</v>
      </c>
      <c r="O2251" t="s">
        <v>13618</v>
      </c>
      <c r="P2251">
        <v>107</v>
      </c>
      <c r="Q2251">
        <v>0</v>
      </c>
      <c r="R2251">
        <v>0</v>
      </c>
    </row>
    <row r="2252" spans="1:18" x14ac:dyDescent="0.25">
      <c r="A2252">
        <v>3</v>
      </c>
      <c r="B2252">
        <v>3101</v>
      </c>
      <c r="C2252" t="s">
        <v>765</v>
      </c>
      <c r="D2252" t="s">
        <v>1108</v>
      </c>
      <c r="E2252">
        <v>6</v>
      </c>
      <c r="F2252" t="s">
        <v>13821</v>
      </c>
      <c r="G2252" s="88">
        <v>2</v>
      </c>
      <c r="H2252" s="88" t="s">
        <v>13770</v>
      </c>
      <c r="I2252">
        <v>2</v>
      </c>
      <c r="J2252" t="s">
        <v>13818</v>
      </c>
      <c r="K2252" t="s">
        <v>13822</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6</v>
      </c>
      <c r="F2253" t="s">
        <v>13821</v>
      </c>
      <c r="G2253" s="88">
        <v>2</v>
      </c>
      <c r="H2253" s="88" t="s">
        <v>13770</v>
      </c>
      <c r="I2253">
        <v>2</v>
      </c>
      <c r="J2253" t="s">
        <v>13818</v>
      </c>
      <c r="K2253" t="s">
        <v>13823</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5</v>
      </c>
      <c r="F2254" t="s">
        <v>13817</v>
      </c>
      <c r="G2254" s="88">
        <v>1</v>
      </c>
      <c r="H2254" s="88" t="s">
        <v>8278</v>
      </c>
      <c r="I2254">
        <v>2</v>
      </c>
      <c r="J2254" t="s">
        <v>13818</v>
      </c>
      <c r="K2254" t="s">
        <v>13819</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5</v>
      </c>
      <c r="F2255" t="s">
        <v>13817</v>
      </c>
      <c r="G2255" s="88">
        <v>1</v>
      </c>
      <c r="H2255" s="88" t="s">
        <v>8278</v>
      </c>
      <c r="I2255">
        <v>2</v>
      </c>
      <c r="J2255" t="s">
        <v>13818</v>
      </c>
      <c r="K2255" t="s">
        <v>13820</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6</v>
      </c>
      <c r="F2256" t="s">
        <v>13821</v>
      </c>
      <c r="G2256" s="88">
        <v>2</v>
      </c>
      <c r="H2256" s="88" t="s">
        <v>13770</v>
      </c>
      <c r="I2256">
        <v>2</v>
      </c>
      <c r="J2256" t="s">
        <v>13818</v>
      </c>
      <c r="K2256" t="s">
        <v>13822</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6</v>
      </c>
      <c r="F2257" t="s">
        <v>13821</v>
      </c>
      <c r="G2257" s="88">
        <v>2</v>
      </c>
      <c r="H2257" s="88" t="s">
        <v>13770</v>
      </c>
      <c r="I2257">
        <v>2</v>
      </c>
      <c r="J2257" t="s">
        <v>13818</v>
      </c>
      <c r="K2257" t="s">
        <v>13823</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5</v>
      </c>
      <c r="F2258" t="s">
        <v>13817</v>
      </c>
      <c r="G2258" s="88">
        <v>1</v>
      </c>
      <c r="H2258" s="88" t="s">
        <v>8278</v>
      </c>
      <c r="I2258">
        <v>2</v>
      </c>
      <c r="J2258" t="s">
        <v>13818</v>
      </c>
      <c r="K2258" t="s">
        <v>13819</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5</v>
      </c>
      <c r="F2259" t="s">
        <v>13817</v>
      </c>
      <c r="G2259" s="88">
        <v>1</v>
      </c>
      <c r="H2259" s="88" t="s">
        <v>8278</v>
      </c>
      <c r="I2259">
        <v>2</v>
      </c>
      <c r="J2259" t="s">
        <v>13818</v>
      </c>
      <c r="K2259" t="s">
        <v>13820</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6</v>
      </c>
      <c r="F2260" t="s">
        <v>13821</v>
      </c>
      <c r="G2260" s="88">
        <v>2</v>
      </c>
      <c r="H2260" s="88" t="s">
        <v>13770</v>
      </c>
      <c r="I2260">
        <v>2</v>
      </c>
      <c r="J2260" t="s">
        <v>13818</v>
      </c>
      <c r="K2260" t="s">
        <v>13822</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6</v>
      </c>
      <c r="F2261" t="s">
        <v>13821</v>
      </c>
      <c r="G2261" s="88">
        <v>2</v>
      </c>
      <c r="H2261" s="88" t="s">
        <v>13770</v>
      </c>
      <c r="I2261">
        <v>2</v>
      </c>
      <c r="J2261" t="s">
        <v>13818</v>
      </c>
      <c r="K2261" t="s">
        <v>13823</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5</v>
      </c>
      <c r="F2262" t="s">
        <v>13817</v>
      </c>
      <c r="G2262" s="88">
        <v>1</v>
      </c>
      <c r="H2262" s="88" t="s">
        <v>8278</v>
      </c>
      <c r="I2262">
        <v>2</v>
      </c>
      <c r="J2262" t="s">
        <v>13818</v>
      </c>
      <c r="K2262" t="s">
        <v>13819</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5</v>
      </c>
      <c r="F2263" t="s">
        <v>13817</v>
      </c>
      <c r="G2263" s="88">
        <v>1</v>
      </c>
      <c r="H2263" s="88" t="s">
        <v>8278</v>
      </c>
      <c r="I2263">
        <v>2</v>
      </c>
      <c r="J2263" t="s">
        <v>13818</v>
      </c>
      <c r="K2263" t="s">
        <v>13820</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6</v>
      </c>
      <c r="F2264" t="s">
        <v>13821</v>
      </c>
      <c r="G2264" s="88">
        <v>2</v>
      </c>
      <c r="H2264" s="88" t="s">
        <v>13770</v>
      </c>
      <c r="I2264">
        <v>2</v>
      </c>
      <c r="J2264" t="s">
        <v>13818</v>
      </c>
      <c r="K2264" t="s">
        <v>13822</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6</v>
      </c>
      <c r="F2265" t="s">
        <v>13821</v>
      </c>
      <c r="G2265" s="88">
        <v>2</v>
      </c>
      <c r="H2265" s="88" t="s">
        <v>13770</v>
      </c>
      <c r="I2265">
        <v>2</v>
      </c>
      <c r="J2265" t="s">
        <v>13818</v>
      </c>
      <c r="K2265" t="s">
        <v>13823</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5</v>
      </c>
      <c r="F2266" t="s">
        <v>13817</v>
      </c>
      <c r="G2266" s="88">
        <v>1</v>
      </c>
      <c r="H2266" s="88" t="s">
        <v>8278</v>
      </c>
      <c r="I2266">
        <v>2</v>
      </c>
      <c r="J2266" t="s">
        <v>13818</v>
      </c>
      <c r="K2266" t="s">
        <v>13819</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5</v>
      </c>
      <c r="F2267" t="s">
        <v>13817</v>
      </c>
      <c r="G2267" s="88">
        <v>1</v>
      </c>
      <c r="H2267" s="88" t="s">
        <v>8278</v>
      </c>
      <c r="I2267">
        <v>2</v>
      </c>
      <c r="J2267" t="s">
        <v>13818</v>
      </c>
      <c r="K2267" t="s">
        <v>13820</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6</v>
      </c>
      <c r="F2268" t="s">
        <v>13821</v>
      </c>
      <c r="G2268" s="88">
        <v>2</v>
      </c>
      <c r="H2268" s="88" t="s">
        <v>13770</v>
      </c>
      <c r="I2268">
        <v>2</v>
      </c>
      <c r="J2268" t="s">
        <v>13818</v>
      </c>
      <c r="K2268" t="s">
        <v>13822</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6</v>
      </c>
      <c r="F2269" t="s">
        <v>13821</v>
      </c>
      <c r="G2269" s="88">
        <v>2</v>
      </c>
      <c r="H2269" s="88" t="s">
        <v>13770</v>
      </c>
      <c r="I2269">
        <v>2</v>
      </c>
      <c r="J2269" t="s">
        <v>13818</v>
      </c>
      <c r="K2269" t="s">
        <v>13823</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5</v>
      </c>
      <c r="F2270" t="s">
        <v>13817</v>
      </c>
      <c r="G2270" s="88">
        <v>1</v>
      </c>
      <c r="H2270" s="88" t="s">
        <v>8278</v>
      </c>
      <c r="I2270">
        <v>2</v>
      </c>
      <c r="J2270" t="s">
        <v>13818</v>
      </c>
      <c r="K2270" t="s">
        <v>13819</v>
      </c>
      <c r="L2270">
        <v>270107</v>
      </c>
      <c r="M2270" t="s">
        <v>13588</v>
      </c>
      <c r="N2270">
        <v>270107007</v>
      </c>
      <c r="O2270" t="s">
        <v>13618</v>
      </c>
      <c r="P2270">
        <v>0</v>
      </c>
      <c r="Q2270">
        <v>2418.9131380818471</v>
      </c>
      <c r="R2270">
        <v>0</v>
      </c>
    </row>
    <row r="2271" spans="1:18" x14ac:dyDescent="0.25">
      <c r="A2271">
        <v>3</v>
      </c>
      <c r="B2271">
        <v>3303</v>
      </c>
      <c r="C2271" t="s">
        <v>765</v>
      </c>
      <c r="D2271" t="s">
        <v>1129</v>
      </c>
      <c r="E2271">
        <v>5</v>
      </c>
      <c r="F2271" t="s">
        <v>13817</v>
      </c>
      <c r="G2271" s="88">
        <v>1</v>
      </c>
      <c r="H2271" s="88" t="s">
        <v>8278</v>
      </c>
      <c r="I2271">
        <v>2</v>
      </c>
      <c r="J2271" t="s">
        <v>13818</v>
      </c>
      <c r="K2271" t="s">
        <v>13820</v>
      </c>
      <c r="L2271">
        <v>270107</v>
      </c>
      <c r="M2271" t="s">
        <v>13588</v>
      </c>
      <c r="N2271">
        <v>270107007</v>
      </c>
      <c r="O2271" t="s">
        <v>13618</v>
      </c>
      <c r="P2271">
        <v>0</v>
      </c>
      <c r="Q2271">
        <v>215.147727272727</v>
      </c>
      <c r="R2271">
        <v>0</v>
      </c>
    </row>
    <row r="2272" spans="1:18" x14ac:dyDescent="0.25">
      <c r="A2272">
        <v>3</v>
      </c>
      <c r="B2272">
        <v>3303</v>
      </c>
      <c r="C2272" t="s">
        <v>765</v>
      </c>
      <c r="D2272" t="s">
        <v>1129</v>
      </c>
      <c r="E2272">
        <v>6</v>
      </c>
      <c r="F2272" t="s">
        <v>13821</v>
      </c>
      <c r="G2272" s="88">
        <v>2</v>
      </c>
      <c r="H2272" s="88" t="s">
        <v>13770</v>
      </c>
      <c r="I2272">
        <v>2</v>
      </c>
      <c r="J2272" t="s">
        <v>13818</v>
      </c>
      <c r="K2272" t="s">
        <v>13822</v>
      </c>
      <c r="L2272">
        <v>270107</v>
      </c>
      <c r="M2272" t="s">
        <v>13588</v>
      </c>
      <c r="N2272">
        <v>270107007</v>
      </c>
      <c r="O2272" t="s">
        <v>13618</v>
      </c>
      <c r="P2272">
        <v>0</v>
      </c>
      <c r="Q2272">
        <v>2418.9131380818471</v>
      </c>
      <c r="R2272">
        <v>0</v>
      </c>
    </row>
    <row r="2273" spans="1:18" x14ac:dyDescent="0.25">
      <c r="A2273">
        <v>3</v>
      </c>
      <c r="B2273">
        <v>3303</v>
      </c>
      <c r="C2273" t="s">
        <v>765</v>
      </c>
      <c r="D2273" t="s">
        <v>1129</v>
      </c>
      <c r="E2273">
        <v>6</v>
      </c>
      <c r="F2273" t="s">
        <v>13821</v>
      </c>
      <c r="G2273" s="88">
        <v>2</v>
      </c>
      <c r="H2273" s="88" t="s">
        <v>13770</v>
      </c>
      <c r="I2273">
        <v>2</v>
      </c>
      <c r="J2273" t="s">
        <v>13818</v>
      </c>
      <c r="K2273" t="s">
        <v>13823</v>
      </c>
      <c r="L2273">
        <v>270107</v>
      </c>
      <c r="M2273" t="s">
        <v>13588</v>
      </c>
      <c r="N2273">
        <v>270107007</v>
      </c>
      <c r="O2273" t="s">
        <v>13618</v>
      </c>
      <c r="P2273">
        <v>0</v>
      </c>
      <c r="Q2273">
        <v>215.147727272727</v>
      </c>
      <c r="R2273">
        <v>0</v>
      </c>
    </row>
    <row r="2274" spans="1:18" x14ac:dyDescent="0.25">
      <c r="A2274">
        <v>3</v>
      </c>
      <c r="B2274">
        <v>3304</v>
      </c>
      <c r="C2274" t="s">
        <v>765</v>
      </c>
      <c r="D2274" t="s">
        <v>1132</v>
      </c>
      <c r="E2274">
        <v>5</v>
      </c>
      <c r="F2274" t="s">
        <v>13817</v>
      </c>
      <c r="G2274" s="88">
        <v>1</v>
      </c>
      <c r="H2274" s="88" t="s">
        <v>8278</v>
      </c>
      <c r="I2274">
        <v>2</v>
      </c>
      <c r="J2274" t="s">
        <v>13818</v>
      </c>
      <c r="K2274" t="s">
        <v>13819</v>
      </c>
      <c r="L2274">
        <v>270107</v>
      </c>
      <c r="M2274" t="s">
        <v>13588</v>
      </c>
      <c r="N2274">
        <v>270107007</v>
      </c>
      <c r="O2274" t="s">
        <v>13618</v>
      </c>
      <c r="P2274">
        <v>0</v>
      </c>
      <c r="Q2274">
        <v>868.90572357195992</v>
      </c>
      <c r="R2274">
        <v>0</v>
      </c>
    </row>
    <row r="2275" spans="1:18" x14ac:dyDescent="0.25">
      <c r="A2275">
        <v>3</v>
      </c>
      <c r="B2275">
        <v>3304</v>
      </c>
      <c r="C2275" t="s">
        <v>765</v>
      </c>
      <c r="D2275" t="s">
        <v>1132</v>
      </c>
      <c r="E2275">
        <v>6</v>
      </c>
      <c r="F2275" t="s">
        <v>13821</v>
      </c>
      <c r="G2275" s="88">
        <v>2</v>
      </c>
      <c r="H2275" s="88" t="s">
        <v>13770</v>
      </c>
      <c r="I2275">
        <v>2</v>
      </c>
      <c r="J2275" t="s">
        <v>13818</v>
      </c>
      <c r="K2275" t="s">
        <v>13822</v>
      </c>
      <c r="L2275">
        <v>270107</v>
      </c>
      <c r="M2275" t="s">
        <v>13588</v>
      </c>
      <c r="N2275">
        <v>270107007</v>
      </c>
      <c r="O2275" t="s">
        <v>13618</v>
      </c>
      <c r="P2275">
        <v>0</v>
      </c>
      <c r="Q2275">
        <v>868.90572357195992</v>
      </c>
      <c r="R2275">
        <v>0</v>
      </c>
    </row>
    <row r="2276" spans="1:18" x14ac:dyDescent="0.25">
      <c r="A2276">
        <v>4</v>
      </c>
      <c r="B2276">
        <v>4101</v>
      </c>
      <c r="C2276" t="s">
        <v>771</v>
      </c>
      <c r="D2276" t="s">
        <v>1135</v>
      </c>
      <c r="E2276">
        <v>5</v>
      </c>
      <c r="F2276" t="s">
        <v>13817</v>
      </c>
      <c r="G2276" s="88">
        <v>1</v>
      </c>
      <c r="H2276" s="88" t="s">
        <v>8278</v>
      </c>
      <c r="I2276">
        <v>2</v>
      </c>
      <c r="J2276" t="s">
        <v>13818</v>
      </c>
      <c r="K2276" t="s">
        <v>13819</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5</v>
      </c>
      <c r="F2277" t="s">
        <v>13817</v>
      </c>
      <c r="G2277" s="88">
        <v>1</v>
      </c>
      <c r="H2277" s="88" t="s">
        <v>8278</v>
      </c>
      <c r="I2277">
        <v>2</v>
      </c>
      <c r="J2277" t="s">
        <v>13818</v>
      </c>
      <c r="K2277" t="s">
        <v>13820</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6</v>
      </c>
      <c r="F2278" t="s">
        <v>13821</v>
      </c>
      <c r="G2278" s="88">
        <v>2</v>
      </c>
      <c r="H2278" s="88" t="s">
        <v>13770</v>
      </c>
      <c r="I2278">
        <v>2</v>
      </c>
      <c r="J2278" t="s">
        <v>13818</v>
      </c>
      <c r="K2278" t="s">
        <v>13822</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6</v>
      </c>
      <c r="F2279" t="s">
        <v>13821</v>
      </c>
      <c r="G2279" s="88">
        <v>2</v>
      </c>
      <c r="H2279" s="88" t="s">
        <v>13770</v>
      </c>
      <c r="I2279">
        <v>2</v>
      </c>
      <c r="J2279" t="s">
        <v>13818</v>
      </c>
      <c r="K2279" t="s">
        <v>13823</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5</v>
      </c>
      <c r="F2280" t="s">
        <v>13817</v>
      </c>
      <c r="G2280" s="88">
        <v>1</v>
      </c>
      <c r="H2280" s="88" t="s">
        <v>8278</v>
      </c>
      <c r="I2280">
        <v>2</v>
      </c>
      <c r="J2280" t="s">
        <v>13818</v>
      </c>
      <c r="K2280" t="s">
        <v>13819</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5</v>
      </c>
      <c r="F2281" t="s">
        <v>13817</v>
      </c>
      <c r="G2281" s="88">
        <v>1</v>
      </c>
      <c r="H2281" s="88" t="s">
        <v>8278</v>
      </c>
      <c r="I2281">
        <v>2</v>
      </c>
      <c r="J2281" t="s">
        <v>13818</v>
      </c>
      <c r="K2281" t="s">
        <v>13820</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6</v>
      </c>
      <c r="F2282" t="s">
        <v>13821</v>
      </c>
      <c r="G2282" s="88">
        <v>2</v>
      </c>
      <c r="H2282" s="88" t="s">
        <v>13770</v>
      </c>
      <c r="I2282">
        <v>2</v>
      </c>
      <c r="J2282" t="s">
        <v>13818</v>
      </c>
      <c r="K2282" t="s">
        <v>13822</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6</v>
      </c>
      <c r="F2283" t="s">
        <v>13821</v>
      </c>
      <c r="G2283" s="88">
        <v>2</v>
      </c>
      <c r="H2283" s="88" t="s">
        <v>13770</v>
      </c>
      <c r="I2283">
        <v>2</v>
      </c>
      <c r="J2283" t="s">
        <v>13818</v>
      </c>
      <c r="K2283" t="s">
        <v>13823</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5</v>
      </c>
      <c r="F2284" t="s">
        <v>13817</v>
      </c>
      <c r="G2284" s="88">
        <v>1</v>
      </c>
      <c r="H2284" s="88" t="s">
        <v>8278</v>
      </c>
      <c r="I2284">
        <v>2</v>
      </c>
      <c r="J2284" t="s">
        <v>13818</v>
      </c>
      <c r="K2284" t="s">
        <v>13819</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5</v>
      </c>
      <c r="F2285" t="s">
        <v>13817</v>
      </c>
      <c r="G2285" s="88">
        <v>1</v>
      </c>
      <c r="H2285" s="88" t="s">
        <v>8278</v>
      </c>
      <c r="I2285">
        <v>2</v>
      </c>
      <c r="J2285" t="s">
        <v>13818</v>
      </c>
      <c r="K2285" t="s">
        <v>13820</v>
      </c>
      <c r="L2285">
        <v>270107</v>
      </c>
      <c r="M2285" t="s">
        <v>13588</v>
      </c>
      <c r="N2285">
        <v>270107007</v>
      </c>
      <c r="O2285" t="s">
        <v>13618</v>
      </c>
      <c r="P2285">
        <v>0</v>
      </c>
      <c r="Q2285">
        <v>0</v>
      </c>
      <c r="R2285">
        <v>863.84108527131787</v>
      </c>
    </row>
    <row r="2286" spans="1:18" x14ac:dyDescent="0.25">
      <c r="A2286">
        <v>4</v>
      </c>
      <c r="B2286">
        <v>4103</v>
      </c>
      <c r="C2286" t="s">
        <v>771</v>
      </c>
      <c r="D2286" t="s">
        <v>1140</v>
      </c>
      <c r="E2286">
        <v>6</v>
      </c>
      <c r="F2286" t="s">
        <v>13821</v>
      </c>
      <c r="G2286" s="88">
        <v>2</v>
      </c>
      <c r="H2286" s="88" t="s">
        <v>13770</v>
      </c>
      <c r="I2286">
        <v>2</v>
      </c>
      <c r="J2286" t="s">
        <v>13818</v>
      </c>
      <c r="K2286" t="s">
        <v>13822</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6</v>
      </c>
      <c r="F2287" t="s">
        <v>13821</v>
      </c>
      <c r="G2287" s="88">
        <v>2</v>
      </c>
      <c r="H2287" s="88" t="s">
        <v>13770</v>
      </c>
      <c r="I2287">
        <v>2</v>
      </c>
      <c r="J2287" t="s">
        <v>13818</v>
      </c>
      <c r="K2287" t="s">
        <v>13823</v>
      </c>
      <c r="L2287">
        <v>270107</v>
      </c>
      <c r="M2287" t="s">
        <v>13588</v>
      </c>
      <c r="N2287">
        <v>270107007</v>
      </c>
      <c r="O2287" t="s">
        <v>13618</v>
      </c>
      <c r="P2287">
        <v>0</v>
      </c>
      <c r="Q2287">
        <v>0</v>
      </c>
      <c r="R2287">
        <v>1508.0032474334801</v>
      </c>
    </row>
    <row r="2288" spans="1:18" x14ac:dyDescent="0.25">
      <c r="A2288">
        <v>4</v>
      </c>
      <c r="B2288">
        <v>4106</v>
      </c>
      <c r="C2288" t="s">
        <v>771</v>
      </c>
      <c r="D2288" t="s">
        <v>1149</v>
      </c>
      <c r="E2288">
        <v>5</v>
      </c>
      <c r="F2288" t="s">
        <v>13817</v>
      </c>
      <c r="G2288" s="88">
        <v>1</v>
      </c>
      <c r="H2288" s="88" t="s">
        <v>8278</v>
      </c>
      <c r="I2288">
        <v>2</v>
      </c>
      <c r="J2288" t="s">
        <v>13818</v>
      </c>
      <c r="K2288" t="s">
        <v>13819</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5</v>
      </c>
      <c r="F2289" t="s">
        <v>13817</v>
      </c>
      <c r="G2289" s="88">
        <v>1</v>
      </c>
      <c r="H2289" s="88" t="s">
        <v>8278</v>
      </c>
      <c r="I2289">
        <v>2</v>
      </c>
      <c r="J2289" t="s">
        <v>13818</v>
      </c>
      <c r="K2289" t="s">
        <v>13820</v>
      </c>
      <c r="L2289">
        <v>270107</v>
      </c>
      <c r="M2289" t="s">
        <v>13588</v>
      </c>
      <c r="N2289">
        <v>270107007</v>
      </c>
      <c r="O2289" t="s">
        <v>13618</v>
      </c>
      <c r="P2289">
        <v>0</v>
      </c>
      <c r="Q2289">
        <v>0</v>
      </c>
      <c r="R2289">
        <v>4317.5071846638111</v>
      </c>
    </row>
    <row r="2290" spans="1:18" x14ac:dyDescent="0.25">
      <c r="A2290">
        <v>4</v>
      </c>
      <c r="B2290">
        <v>4106</v>
      </c>
      <c r="C2290" t="s">
        <v>771</v>
      </c>
      <c r="D2290" t="s">
        <v>1149</v>
      </c>
      <c r="E2290">
        <v>6</v>
      </c>
      <c r="F2290" t="s">
        <v>13821</v>
      </c>
      <c r="G2290" s="88">
        <v>2</v>
      </c>
      <c r="H2290" s="88" t="s">
        <v>13770</v>
      </c>
      <c r="I2290">
        <v>2</v>
      </c>
      <c r="J2290" t="s">
        <v>13818</v>
      </c>
      <c r="K2290" t="s">
        <v>13822</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6</v>
      </c>
      <c r="F2291" t="s">
        <v>13821</v>
      </c>
      <c r="G2291" s="88">
        <v>2</v>
      </c>
      <c r="H2291" s="88" t="s">
        <v>13770</v>
      </c>
      <c r="I2291">
        <v>2</v>
      </c>
      <c r="J2291" t="s">
        <v>13818</v>
      </c>
      <c r="K2291" t="s">
        <v>13823</v>
      </c>
      <c r="L2291">
        <v>270107</v>
      </c>
      <c r="M2291" t="s">
        <v>13588</v>
      </c>
      <c r="N2291">
        <v>270107007</v>
      </c>
      <c r="O2291" t="s">
        <v>13618</v>
      </c>
      <c r="P2291">
        <v>0</v>
      </c>
      <c r="Q2291">
        <v>0</v>
      </c>
      <c r="R2291">
        <v>8722.2291568245619</v>
      </c>
    </row>
    <row r="2292" spans="1:18" x14ac:dyDescent="0.25">
      <c r="A2292">
        <v>4</v>
      </c>
      <c r="B2292">
        <v>4201</v>
      </c>
      <c r="C2292" t="s">
        <v>771</v>
      </c>
      <c r="D2292" t="s">
        <v>1152</v>
      </c>
      <c r="E2292">
        <v>5</v>
      </c>
      <c r="F2292" t="s">
        <v>13817</v>
      </c>
      <c r="G2292" s="88">
        <v>1</v>
      </c>
      <c r="H2292" s="88" t="s">
        <v>8278</v>
      </c>
      <c r="I2292">
        <v>2</v>
      </c>
      <c r="J2292" t="s">
        <v>13818</v>
      </c>
      <c r="K2292" t="s">
        <v>13819</v>
      </c>
      <c r="L2292">
        <v>270107</v>
      </c>
      <c r="M2292" t="s">
        <v>13588</v>
      </c>
      <c r="N2292">
        <v>270107007</v>
      </c>
      <c r="O2292" t="s">
        <v>13618</v>
      </c>
      <c r="P2292">
        <v>0</v>
      </c>
      <c r="Q2292">
        <v>9885.8050019604761</v>
      </c>
      <c r="R2292">
        <v>0</v>
      </c>
    </row>
    <row r="2293" spans="1:18" x14ac:dyDescent="0.25">
      <c r="A2293">
        <v>4</v>
      </c>
      <c r="B2293">
        <v>4201</v>
      </c>
      <c r="C2293" t="s">
        <v>771</v>
      </c>
      <c r="D2293" t="s">
        <v>1152</v>
      </c>
      <c r="E2293">
        <v>5</v>
      </c>
      <c r="F2293" t="s">
        <v>13817</v>
      </c>
      <c r="G2293" s="88">
        <v>1</v>
      </c>
      <c r="H2293" s="88" t="s">
        <v>8278</v>
      </c>
      <c r="I2293">
        <v>2</v>
      </c>
      <c r="J2293" t="s">
        <v>13818</v>
      </c>
      <c r="K2293" t="s">
        <v>13820</v>
      </c>
      <c r="L2293">
        <v>270107</v>
      </c>
      <c r="M2293" t="s">
        <v>13588</v>
      </c>
      <c r="N2293">
        <v>270107007</v>
      </c>
      <c r="O2293" t="s">
        <v>13618</v>
      </c>
      <c r="P2293">
        <v>0</v>
      </c>
      <c r="Q2293">
        <v>1030.046329113924</v>
      </c>
      <c r="R2293">
        <v>0</v>
      </c>
    </row>
    <row r="2294" spans="1:18" x14ac:dyDescent="0.25">
      <c r="A2294">
        <v>4</v>
      </c>
      <c r="B2294">
        <v>4201</v>
      </c>
      <c r="C2294" t="s">
        <v>771</v>
      </c>
      <c r="D2294" t="s">
        <v>1152</v>
      </c>
      <c r="E2294">
        <v>6</v>
      </c>
      <c r="F2294" t="s">
        <v>13821</v>
      </c>
      <c r="G2294" s="88">
        <v>2</v>
      </c>
      <c r="H2294" s="88" t="s">
        <v>13770</v>
      </c>
      <c r="I2294">
        <v>2</v>
      </c>
      <c r="J2294" t="s">
        <v>13818</v>
      </c>
      <c r="K2294" t="s">
        <v>13822</v>
      </c>
      <c r="L2294">
        <v>270107</v>
      </c>
      <c r="M2294" t="s">
        <v>13588</v>
      </c>
      <c r="N2294">
        <v>270107007</v>
      </c>
      <c r="O2294" t="s">
        <v>13618</v>
      </c>
      <c r="P2294">
        <v>0</v>
      </c>
      <c r="Q2294">
        <v>9885.8050019604761</v>
      </c>
      <c r="R2294">
        <v>0</v>
      </c>
    </row>
    <row r="2295" spans="1:18" x14ac:dyDescent="0.25">
      <c r="A2295">
        <v>4</v>
      </c>
      <c r="B2295">
        <v>4201</v>
      </c>
      <c r="C2295" t="s">
        <v>771</v>
      </c>
      <c r="D2295" t="s">
        <v>1152</v>
      </c>
      <c r="E2295">
        <v>6</v>
      </c>
      <c r="F2295" t="s">
        <v>13821</v>
      </c>
      <c r="G2295" s="88">
        <v>2</v>
      </c>
      <c r="H2295" s="88" t="s">
        <v>13770</v>
      </c>
      <c r="I2295">
        <v>2</v>
      </c>
      <c r="J2295" t="s">
        <v>13818</v>
      </c>
      <c r="K2295" t="s">
        <v>13823</v>
      </c>
      <c r="L2295">
        <v>270107</v>
      </c>
      <c r="M2295" t="s">
        <v>13588</v>
      </c>
      <c r="N2295">
        <v>270107007</v>
      </c>
      <c r="O2295" t="s">
        <v>13618</v>
      </c>
      <c r="P2295">
        <v>0</v>
      </c>
      <c r="Q2295">
        <v>1030.046329113924</v>
      </c>
      <c r="R2295">
        <v>0</v>
      </c>
    </row>
    <row r="2296" spans="1:18" x14ac:dyDescent="0.25">
      <c r="A2296">
        <v>4</v>
      </c>
      <c r="B2296">
        <v>4202</v>
      </c>
      <c r="C2296" t="s">
        <v>771</v>
      </c>
      <c r="D2296" t="s">
        <v>1155</v>
      </c>
      <c r="E2296">
        <v>5</v>
      </c>
      <c r="F2296" t="s">
        <v>13817</v>
      </c>
      <c r="G2296" s="88">
        <v>1</v>
      </c>
      <c r="H2296" s="88" t="s">
        <v>8278</v>
      </c>
      <c r="I2296">
        <v>2</v>
      </c>
      <c r="J2296" t="s">
        <v>13818</v>
      </c>
      <c r="K2296" t="s">
        <v>13819</v>
      </c>
      <c r="L2296">
        <v>270107</v>
      </c>
      <c r="M2296" t="s">
        <v>13588</v>
      </c>
      <c r="N2296">
        <v>270107007</v>
      </c>
      <c r="O2296" t="s">
        <v>13618</v>
      </c>
      <c r="P2296">
        <v>0</v>
      </c>
      <c r="Q2296">
        <v>1796.264466019418</v>
      </c>
      <c r="R2296">
        <v>0</v>
      </c>
    </row>
    <row r="2297" spans="1:18" x14ac:dyDescent="0.25">
      <c r="A2297">
        <v>4</v>
      </c>
      <c r="B2297">
        <v>4202</v>
      </c>
      <c r="C2297" t="s">
        <v>771</v>
      </c>
      <c r="D2297" t="s">
        <v>1155</v>
      </c>
      <c r="E2297">
        <v>6</v>
      </c>
      <c r="F2297" t="s">
        <v>13821</v>
      </c>
      <c r="G2297" s="88">
        <v>2</v>
      </c>
      <c r="H2297" s="88" t="s">
        <v>13770</v>
      </c>
      <c r="I2297">
        <v>2</v>
      </c>
      <c r="J2297" t="s">
        <v>13818</v>
      </c>
      <c r="K2297" t="s">
        <v>13822</v>
      </c>
      <c r="L2297">
        <v>270107</v>
      </c>
      <c r="M2297" t="s">
        <v>13588</v>
      </c>
      <c r="N2297">
        <v>270107007</v>
      </c>
      <c r="O2297" t="s">
        <v>13618</v>
      </c>
      <c r="P2297">
        <v>0</v>
      </c>
      <c r="Q2297">
        <v>1796.264466019418</v>
      </c>
      <c r="R2297">
        <v>0</v>
      </c>
    </row>
    <row r="2298" spans="1:18" x14ac:dyDescent="0.25">
      <c r="A2298">
        <v>4</v>
      </c>
      <c r="B2298">
        <v>4203</v>
      </c>
      <c r="C2298" t="s">
        <v>771</v>
      </c>
      <c r="D2298" t="s">
        <v>1158</v>
      </c>
      <c r="E2298">
        <v>5</v>
      </c>
      <c r="F2298" t="s">
        <v>13817</v>
      </c>
      <c r="G2298" s="88">
        <v>1</v>
      </c>
      <c r="H2298" s="88" t="s">
        <v>8278</v>
      </c>
      <c r="I2298">
        <v>2</v>
      </c>
      <c r="J2298" t="s">
        <v>13818</v>
      </c>
      <c r="K2298" t="s">
        <v>13819</v>
      </c>
      <c r="L2298">
        <v>270107</v>
      </c>
      <c r="M2298" t="s">
        <v>13588</v>
      </c>
      <c r="N2298">
        <v>270107007</v>
      </c>
      <c r="O2298" t="s">
        <v>13618</v>
      </c>
      <c r="P2298">
        <v>0</v>
      </c>
      <c r="Q2298">
        <v>13716.515075990334</v>
      </c>
      <c r="R2298">
        <v>0</v>
      </c>
    </row>
    <row r="2299" spans="1:18" x14ac:dyDescent="0.25">
      <c r="A2299">
        <v>4</v>
      </c>
      <c r="B2299">
        <v>4203</v>
      </c>
      <c r="C2299" t="s">
        <v>771</v>
      </c>
      <c r="D2299" t="s">
        <v>1158</v>
      </c>
      <c r="E2299">
        <v>5</v>
      </c>
      <c r="F2299" t="s">
        <v>13817</v>
      </c>
      <c r="G2299" s="88">
        <v>1</v>
      </c>
      <c r="H2299" s="88" t="s">
        <v>8278</v>
      </c>
      <c r="I2299">
        <v>2</v>
      </c>
      <c r="J2299" t="s">
        <v>13818</v>
      </c>
      <c r="K2299" t="s">
        <v>13820</v>
      </c>
      <c r="L2299">
        <v>270107</v>
      </c>
      <c r="M2299" t="s">
        <v>13588</v>
      </c>
      <c r="N2299">
        <v>270107007</v>
      </c>
      <c r="O2299" t="s">
        <v>13618</v>
      </c>
      <c r="P2299">
        <v>0</v>
      </c>
      <c r="Q2299">
        <v>4409.7542857142898</v>
      </c>
      <c r="R2299">
        <v>0</v>
      </c>
    </row>
    <row r="2300" spans="1:18" x14ac:dyDescent="0.25">
      <c r="A2300">
        <v>4</v>
      </c>
      <c r="B2300">
        <v>4203</v>
      </c>
      <c r="C2300" t="s">
        <v>771</v>
      </c>
      <c r="D2300" t="s">
        <v>1158</v>
      </c>
      <c r="E2300">
        <v>6</v>
      </c>
      <c r="F2300" t="s">
        <v>13821</v>
      </c>
      <c r="G2300" s="88">
        <v>2</v>
      </c>
      <c r="H2300" s="88" t="s">
        <v>13770</v>
      </c>
      <c r="I2300">
        <v>2</v>
      </c>
      <c r="J2300" t="s">
        <v>13818</v>
      </c>
      <c r="K2300" t="s">
        <v>13822</v>
      </c>
      <c r="L2300">
        <v>270107</v>
      </c>
      <c r="M2300" t="s">
        <v>13588</v>
      </c>
      <c r="N2300">
        <v>270107007</v>
      </c>
      <c r="O2300" t="s">
        <v>13618</v>
      </c>
      <c r="P2300">
        <v>0</v>
      </c>
      <c r="Q2300">
        <v>13716.515075990334</v>
      </c>
      <c r="R2300">
        <v>0</v>
      </c>
    </row>
    <row r="2301" spans="1:18" x14ac:dyDescent="0.25">
      <c r="A2301">
        <v>4</v>
      </c>
      <c r="B2301">
        <v>4203</v>
      </c>
      <c r="C2301" t="s">
        <v>771</v>
      </c>
      <c r="D2301" t="s">
        <v>1158</v>
      </c>
      <c r="E2301">
        <v>6</v>
      </c>
      <c r="F2301" t="s">
        <v>13821</v>
      </c>
      <c r="G2301" s="88">
        <v>2</v>
      </c>
      <c r="H2301" s="88" t="s">
        <v>13770</v>
      </c>
      <c r="I2301">
        <v>2</v>
      </c>
      <c r="J2301" t="s">
        <v>13818</v>
      </c>
      <c r="K2301" t="s">
        <v>13823</v>
      </c>
      <c r="L2301">
        <v>270107</v>
      </c>
      <c r="M2301" t="s">
        <v>13588</v>
      </c>
      <c r="N2301">
        <v>270107007</v>
      </c>
      <c r="O2301" t="s">
        <v>13618</v>
      </c>
      <c r="P2301">
        <v>0</v>
      </c>
      <c r="Q2301">
        <v>4409.7542857142898</v>
      </c>
      <c r="R2301">
        <v>0</v>
      </c>
    </row>
    <row r="2302" spans="1:18" x14ac:dyDescent="0.25">
      <c r="A2302">
        <v>4</v>
      </c>
      <c r="B2302">
        <v>4301</v>
      </c>
      <c r="C2302" t="s">
        <v>771</v>
      </c>
      <c r="D2302" t="s">
        <v>1164</v>
      </c>
      <c r="E2302">
        <v>5</v>
      </c>
      <c r="F2302" t="s">
        <v>13817</v>
      </c>
      <c r="G2302" s="88">
        <v>1</v>
      </c>
      <c r="H2302" s="88" t="s">
        <v>8278</v>
      </c>
      <c r="I2302">
        <v>2</v>
      </c>
      <c r="J2302" t="s">
        <v>13818</v>
      </c>
      <c r="K2302" t="s">
        <v>13819</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5</v>
      </c>
      <c r="F2303" t="s">
        <v>13817</v>
      </c>
      <c r="G2303" s="88">
        <v>1</v>
      </c>
      <c r="H2303" s="88" t="s">
        <v>8278</v>
      </c>
      <c r="I2303">
        <v>2</v>
      </c>
      <c r="J2303" t="s">
        <v>13818</v>
      </c>
      <c r="K2303" t="s">
        <v>13820</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6</v>
      </c>
      <c r="F2304" t="s">
        <v>13821</v>
      </c>
      <c r="G2304" s="88">
        <v>2</v>
      </c>
      <c r="H2304" s="88" t="s">
        <v>13770</v>
      </c>
      <c r="I2304">
        <v>2</v>
      </c>
      <c r="J2304" t="s">
        <v>13818</v>
      </c>
      <c r="K2304" t="s">
        <v>13822</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6</v>
      </c>
      <c r="F2305" t="s">
        <v>13821</v>
      </c>
      <c r="G2305" s="88">
        <v>2</v>
      </c>
      <c r="H2305" s="88" t="s">
        <v>13770</v>
      </c>
      <c r="I2305">
        <v>2</v>
      </c>
      <c r="J2305" t="s">
        <v>13818</v>
      </c>
      <c r="K2305" t="s">
        <v>13823</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5</v>
      </c>
      <c r="F2306" t="s">
        <v>13817</v>
      </c>
      <c r="G2306" s="88">
        <v>1</v>
      </c>
      <c r="H2306" s="88" t="s">
        <v>8278</v>
      </c>
      <c r="I2306">
        <v>2</v>
      </c>
      <c r="J2306" t="s">
        <v>13818</v>
      </c>
      <c r="K2306" t="s">
        <v>13819</v>
      </c>
      <c r="L2306">
        <v>270107</v>
      </c>
      <c r="M2306" t="s">
        <v>13588</v>
      </c>
      <c r="N2306">
        <v>270107007</v>
      </c>
      <c r="O2306" t="s">
        <v>13618</v>
      </c>
      <c r="P2306">
        <v>0</v>
      </c>
      <c r="Q2306">
        <v>1519.4152287903</v>
      </c>
      <c r="R2306">
        <v>0</v>
      </c>
    </row>
    <row r="2307" spans="1:18" x14ac:dyDescent="0.25">
      <c r="A2307">
        <v>4</v>
      </c>
      <c r="B2307">
        <v>4302</v>
      </c>
      <c r="C2307" t="s">
        <v>771</v>
      </c>
      <c r="D2307" t="s">
        <v>1167</v>
      </c>
      <c r="E2307">
        <v>5</v>
      </c>
      <c r="F2307" t="s">
        <v>13817</v>
      </c>
      <c r="G2307" s="88">
        <v>1</v>
      </c>
      <c r="H2307" s="88" t="s">
        <v>8278</v>
      </c>
      <c r="I2307">
        <v>2</v>
      </c>
      <c r="J2307" t="s">
        <v>13818</v>
      </c>
      <c r="K2307" t="s">
        <v>13820</v>
      </c>
      <c r="L2307">
        <v>270107</v>
      </c>
      <c r="M2307" t="s">
        <v>13588</v>
      </c>
      <c r="N2307">
        <v>270107007</v>
      </c>
      <c r="O2307" t="s">
        <v>13618</v>
      </c>
      <c r="P2307">
        <v>0</v>
      </c>
      <c r="Q2307">
        <v>418.59223300970899</v>
      </c>
      <c r="R2307">
        <v>0</v>
      </c>
    </row>
    <row r="2308" spans="1:18" x14ac:dyDescent="0.25">
      <c r="A2308">
        <v>4</v>
      </c>
      <c r="B2308">
        <v>4302</v>
      </c>
      <c r="C2308" t="s">
        <v>771</v>
      </c>
      <c r="D2308" t="s">
        <v>1167</v>
      </c>
      <c r="E2308">
        <v>6</v>
      </c>
      <c r="F2308" t="s">
        <v>13821</v>
      </c>
      <c r="G2308" s="88">
        <v>2</v>
      </c>
      <c r="H2308" s="88" t="s">
        <v>13770</v>
      </c>
      <c r="I2308">
        <v>2</v>
      </c>
      <c r="J2308" t="s">
        <v>13818</v>
      </c>
      <c r="K2308" t="s">
        <v>13822</v>
      </c>
      <c r="L2308">
        <v>270107</v>
      </c>
      <c r="M2308" t="s">
        <v>13588</v>
      </c>
      <c r="N2308">
        <v>270107007</v>
      </c>
      <c r="O2308" t="s">
        <v>13618</v>
      </c>
      <c r="P2308">
        <v>0</v>
      </c>
      <c r="Q2308">
        <v>1519.4152287903</v>
      </c>
      <c r="R2308">
        <v>0</v>
      </c>
    </row>
    <row r="2309" spans="1:18" x14ac:dyDescent="0.25">
      <c r="A2309">
        <v>4</v>
      </c>
      <c r="B2309">
        <v>4302</v>
      </c>
      <c r="C2309" t="s">
        <v>771</v>
      </c>
      <c r="D2309" t="s">
        <v>1167</v>
      </c>
      <c r="E2309">
        <v>6</v>
      </c>
      <c r="F2309" t="s">
        <v>13821</v>
      </c>
      <c r="G2309" s="88">
        <v>2</v>
      </c>
      <c r="H2309" s="88" t="s">
        <v>13770</v>
      </c>
      <c r="I2309">
        <v>2</v>
      </c>
      <c r="J2309" t="s">
        <v>13818</v>
      </c>
      <c r="K2309" t="s">
        <v>13823</v>
      </c>
      <c r="L2309">
        <v>270107</v>
      </c>
      <c r="M2309" t="s">
        <v>13588</v>
      </c>
      <c r="N2309">
        <v>270107007</v>
      </c>
      <c r="O2309" t="s">
        <v>13618</v>
      </c>
      <c r="P2309">
        <v>0</v>
      </c>
      <c r="Q2309">
        <v>418.59223300970899</v>
      </c>
      <c r="R2309">
        <v>0</v>
      </c>
    </row>
    <row r="2310" spans="1:18" x14ac:dyDescent="0.25">
      <c r="A2310">
        <v>4</v>
      </c>
      <c r="B2310">
        <v>4303</v>
      </c>
      <c r="C2310" t="s">
        <v>771</v>
      </c>
      <c r="D2310" t="s">
        <v>1170</v>
      </c>
      <c r="E2310">
        <v>5</v>
      </c>
      <c r="F2310" t="s">
        <v>13817</v>
      </c>
      <c r="G2310" s="88">
        <v>1</v>
      </c>
      <c r="H2310" s="88" t="s">
        <v>8278</v>
      </c>
      <c r="I2310">
        <v>2</v>
      </c>
      <c r="J2310" t="s">
        <v>13818</v>
      </c>
      <c r="K2310" t="s">
        <v>13819</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5</v>
      </c>
      <c r="F2311" t="s">
        <v>13817</v>
      </c>
      <c r="G2311" s="88">
        <v>1</v>
      </c>
      <c r="H2311" s="88" t="s">
        <v>8278</v>
      </c>
      <c r="I2311">
        <v>2</v>
      </c>
      <c r="J2311" t="s">
        <v>13818</v>
      </c>
      <c r="K2311" t="s">
        <v>13820</v>
      </c>
      <c r="L2311">
        <v>270107</v>
      </c>
      <c r="M2311" t="s">
        <v>13588</v>
      </c>
      <c r="N2311">
        <v>270107007</v>
      </c>
      <c r="O2311" t="s">
        <v>13618</v>
      </c>
      <c r="P2311">
        <v>0</v>
      </c>
      <c r="Q2311">
        <v>0</v>
      </c>
      <c r="R2311">
        <v>2632.8320762623089</v>
      </c>
    </row>
    <row r="2312" spans="1:18" x14ac:dyDescent="0.25">
      <c r="A2312">
        <v>4</v>
      </c>
      <c r="B2312">
        <v>4303</v>
      </c>
      <c r="C2312" t="s">
        <v>771</v>
      </c>
      <c r="D2312" t="s">
        <v>1170</v>
      </c>
      <c r="E2312">
        <v>6</v>
      </c>
      <c r="F2312" t="s">
        <v>13821</v>
      </c>
      <c r="G2312" s="88">
        <v>2</v>
      </c>
      <c r="H2312" s="88" t="s">
        <v>13770</v>
      </c>
      <c r="I2312">
        <v>2</v>
      </c>
      <c r="J2312" t="s">
        <v>13818</v>
      </c>
      <c r="K2312" t="s">
        <v>13822</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6</v>
      </c>
      <c r="F2313" t="s">
        <v>13821</v>
      </c>
      <c r="G2313" s="88">
        <v>2</v>
      </c>
      <c r="H2313" s="88" t="s">
        <v>13770</v>
      </c>
      <c r="I2313">
        <v>2</v>
      </c>
      <c r="J2313" t="s">
        <v>13818</v>
      </c>
      <c r="K2313" t="s">
        <v>13823</v>
      </c>
      <c r="L2313">
        <v>270107</v>
      </c>
      <c r="M2313" t="s">
        <v>13588</v>
      </c>
      <c r="N2313">
        <v>270107007</v>
      </c>
      <c r="O2313" t="s">
        <v>13618</v>
      </c>
      <c r="P2313">
        <v>0</v>
      </c>
      <c r="Q2313">
        <v>0</v>
      </c>
      <c r="R2313">
        <v>3113.4987429289754</v>
      </c>
    </row>
    <row r="2314" spans="1:18" x14ac:dyDescent="0.25">
      <c r="A2314">
        <v>5</v>
      </c>
      <c r="B2314">
        <v>5101</v>
      </c>
      <c r="C2314" t="s">
        <v>798</v>
      </c>
      <c r="D2314" t="s">
        <v>798</v>
      </c>
      <c r="E2314">
        <v>5</v>
      </c>
      <c r="F2314" t="s">
        <v>13817</v>
      </c>
      <c r="G2314" s="88">
        <v>1</v>
      </c>
      <c r="H2314" s="88" t="s">
        <v>8278</v>
      </c>
      <c r="I2314">
        <v>2</v>
      </c>
      <c r="J2314" t="s">
        <v>13818</v>
      </c>
      <c r="K2314" t="s">
        <v>13819</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5</v>
      </c>
      <c r="F2315" t="s">
        <v>13817</v>
      </c>
      <c r="G2315" s="88">
        <v>1</v>
      </c>
      <c r="H2315" s="88" t="s">
        <v>8278</v>
      </c>
      <c r="I2315">
        <v>2</v>
      </c>
      <c r="J2315" t="s">
        <v>13818</v>
      </c>
      <c r="K2315" t="s">
        <v>13820</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6</v>
      </c>
      <c r="F2316" t="s">
        <v>13821</v>
      </c>
      <c r="G2316" s="88">
        <v>2</v>
      </c>
      <c r="H2316" s="88" t="s">
        <v>13770</v>
      </c>
      <c r="I2316">
        <v>2</v>
      </c>
      <c r="J2316" t="s">
        <v>13818</v>
      </c>
      <c r="K2316" t="s">
        <v>13822</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6</v>
      </c>
      <c r="F2317" t="s">
        <v>13821</v>
      </c>
      <c r="G2317" s="88">
        <v>2</v>
      </c>
      <c r="H2317" s="88" t="s">
        <v>13770</v>
      </c>
      <c r="I2317">
        <v>2</v>
      </c>
      <c r="J2317" t="s">
        <v>13818</v>
      </c>
      <c r="K2317" t="s">
        <v>13823</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5</v>
      </c>
      <c r="F2318" t="s">
        <v>13817</v>
      </c>
      <c r="G2318" s="88">
        <v>1</v>
      </c>
      <c r="H2318" s="88" t="s">
        <v>8278</v>
      </c>
      <c r="I2318">
        <v>2</v>
      </c>
      <c r="J2318" t="s">
        <v>13818</v>
      </c>
      <c r="K2318" t="s">
        <v>13819</v>
      </c>
      <c r="L2318">
        <v>270107</v>
      </c>
      <c r="M2318" t="s">
        <v>13588</v>
      </c>
      <c r="N2318">
        <v>270107007</v>
      </c>
      <c r="O2318" t="s">
        <v>13618</v>
      </c>
      <c r="P2318">
        <v>0</v>
      </c>
      <c r="Q2318">
        <v>28062.17603365385</v>
      </c>
      <c r="R2318">
        <v>0</v>
      </c>
    </row>
    <row r="2319" spans="1:18" x14ac:dyDescent="0.25">
      <c r="A2319">
        <v>5</v>
      </c>
      <c r="B2319">
        <v>5102</v>
      </c>
      <c r="C2319" t="s">
        <v>798</v>
      </c>
      <c r="D2319" t="s">
        <v>1181</v>
      </c>
      <c r="E2319">
        <v>5</v>
      </c>
      <c r="F2319" t="s">
        <v>13817</v>
      </c>
      <c r="G2319" s="88">
        <v>1</v>
      </c>
      <c r="H2319" s="88" t="s">
        <v>8278</v>
      </c>
      <c r="I2319">
        <v>2</v>
      </c>
      <c r="J2319" t="s">
        <v>13818</v>
      </c>
      <c r="K2319" t="s">
        <v>13820</v>
      </c>
      <c r="L2319">
        <v>270107</v>
      </c>
      <c r="M2319" t="s">
        <v>13588</v>
      </c>
      <c r="N2319">
        <v>270107007</v>
      </c>
      <c r="O2319" t="s">
        <v>13618</v>
      </c>
      <c r="P2319">
        <v>0</v>
      </c>
      <c r="Q2319">
        <v>3360.8717948717999</v>
      </c>
      <c r="R2319">
        <v>0</v>
      </c>
    </row>
    <row r="2320" spans="1:18" x14ac:dyDescent="0.25">
      <c r="A2320">
        <v>5</v>
      </c>
      <c r="B2320">
        <v>5102</v>
      </c>
      <c r="C2320" t="s">
        <v>798</v>
      </c>
      <c r="D2320" t="s">
        <v>1181</v>
      </c>
      <c r="E2320">
        <v>6</v>
      </c>
      <c r="F2320" t="s">
        <v>13821</v>
      </c>
      <c r="G2320" s="88">
        <v>2</v>
      </c>
      <c r="H2320" s="88" t="s">
        <v>13770</v>
      </c>
      <c r="I2320">
        <v>2</v>
      </c>
      <c r="J2320" t="s">
        <v>13818</v>
      </c>
      <c r="K2320" t="s">
        <v>13822</v>
      </c>
      <c r="L2320">
        <v>270107</v>
      </c>
      <c r="M2320" t="s">
        <v>13588</v>
      </c>
      <c r="N2320">
        <v>270107007</v>
      </c>
      <c r="O2320" t="s">
        <v>13618</v>
      </c>
      <c r="P2320">
        <v>0</v>
      </c>
      <c r="Q2320">
        <v>26402.74526442308</v>
      </c>
      <c r="R2320">
        <v>0</v>
      </c>
    </row>
    <row r="2321" spans="1:18" x14ac:dyDescent="0.25">
      <c r="A2321">
        <v>5</v>
      </c>
      <c r="B2321">
        <v>5102</v>
      </c>
      <c r="C2321" t="s">
        <v>798</v>
      </c>
      <c r="D2321" t="s">
        <v>1181</v>
      </c>
      <c r="E2321">
        <v>6</v>
      </c>
      <c r="F2321" t="s">
        <v>13821</v>
      </c>
      <c r="G2321" s="88">
        <v>2</v>
      </c>
      <c r="H2321" s="88" t="s">
        <v>13770</v>
      </c>
      <c r="I2321">
        <v>2</v>
      </c>
      <c r="J2321" t="s">
        <v>13818</v>
      </c>
      <c r="K2321" t="s">
        <v>13823</v>
      </c>
      <c r="L2321">
        <v>270107</v>
      </c>
      <c r="M2321" t="s">
        <v>13588</v>
      </c>
      <c r="N2321">
        <v>270107007</v>
      </c>
      <c r="O2321" t="s">
        <v>13618</v>
      </c>
      <c r="P2321">
        <v>0</v>
      </c>
      <c r="Q2321">
        <v>5020.3025641025697</v>
      </c>
      <c r="R2321">
        <v>0</v>
      </c>
    </row>
    <row r="2322" spans="1:18" x14ac:dyDescent="0.25">
      <c r="A2322">
        <v>5</v>
      </c>
      <c r="B2322">
        <v>5103</v>
      </c>
      <c r="C2322" t="s">
        <v>798</v>
      </c>
      <c r="D2322" t="s">
        <v>1184</v>
      </c>
      <c r="E2322">
        <v>5</v>
      </c>
      <c r="F2322" t="s">
        <v>13817</v>
      </c>
      <c r="G2322" s="88">
        <v>1</v>
      </c>
      <c r="H2322" s="88" t="s">
        <v>8278</v>
      </c>
      <c r="I2322">
        <v>2</v>
      </c>
      <c r="J2322" t="s">
        <v>13818</v>
      </c>
      <c r="K2322" t="s">
        <v>13819</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5</v>
      </c>
      <c r="F2323" t="s">
        <v>13817</v>
      </c>
      <c r="G2323" s="88">
        <v>1</v>
      </c>
      <c r="H2323" s="88" t="s">
        <v>8278</v>
      </c>
      <c r="I2323">
        <v>2</v>
      </c>
      <c r="J2323" t="s">
        <v>13818</v>
      </c>
      <c r="K2323" t="s">
        <v>13820</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6</v>
      </c>
      <c r="F2324" t="s">
        <v>13821</v>
      </c>
      <c r="G2324" s="88">
        <v>2</v>
      </c>
      <c r="H2324" s="88" t="s">
        <v>13770</v>
      </c>
      <c r="I2324">
        <v>2</v>
      </c>
      <c r="J2324" t="s">
        <v>13818</v>
      </c>
      <c r="K2324" t="s">
        <v>13822</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6</v>
      </c>
      <c r="F2325" t="s">
        <v>13821</v>
      </c>
      <c r="G2325" s="88">
        <v>2</v>
      </c>
      <c r="H2325" s="88" t="s">
        <v>13770</v>
      </c>
      <c r="I2325">
        <v>2</v>
      </c>
      <c r="J2325" t="s">
        <v>13818</v>
      </c>
      <c r="K2325" t="s">
        <v>13823</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5</v>
      </c>
      <c r="F2326" t="s">
        <v>13817</v>
      </c>
      <c r="G2326" s="88">
        <v>1</v>
      </c>
      <c r="H2326" s="88" t="s">
        <v>8278</v>
      </c>
      <c r="I2326">
        <v>2</v>
      </c>
      <c r="J2326" t="s">
        <v>13818</v>
      </c>
      <c r="K2326" t="s">
        <v>13819</v>
      </c>
      <c r="L2326">
        <v>270107</v>
      </c>
      <c r="M2326" t="s">
        <v>13588</v>
      </c>
      <c r="N2326">
        <v>270107007</v>
      </c>
      <c r="O2326" t="s">
        <v>13618</v>
      </c>
      <c r="P2326">
        <v>0</v>
      </c>
      <c r="Q2326">
        <v>15787.102483974371</v>
      </c>
      <c r="R2326">
        <v>0</v>
      </c>
    </row>
    <row r="2327" spans="1:18" x14ac:dyDescent="0.25">
      <c r="A2327">
        <v>5</v>
      </c>
      <c r="B2327">
        <v>5105</v>
      </c>
      <c r="C2327" t="s">
        <v>798</v>
      </c>
      <c r="D2327" t="s">
        <v>1190</v>
      </c>
      <c r="E2327">
        <v>6</v>
      </c>
      <c r="F2327" t="s">
        <v>13821</v>
      </c>
      <c r="G2327" s="88">
        <v>2</v>
      </c>
      <c r="H2327" s="88" t="s">
        <v>13770</v>
      </c>
      <c r="I2327">
        <v>2</v>
      </c>
      <c r="J2327" t="s">
        <v>13818</v>
      </c>
      <c r="K2327" t="s">
        <v>13822</v>
      </c>
      <c r="L2327">
        <v>270107</v>
      </c>
      <c r="M2327" t="s">
        <v>13588</v>
      </c>
      <c r="N2327">
        <v>270107007</v>
      </c>
      <c r="O2327" t="s">
        <v>13618</v>
      </c>
      <c r="P2327">
        <v>0</v>
      </c>
      <c r="Q2327">
        <v>14610.682483974371</v>
      </c>
      <c r="R2327">
        <v>0</v>
      </c>
    </row>
    <row r="2328" spans="1:18" x14ac:dyDescent="0.25">
      <c r="A2328">
        <v>5</v>
      </c>
      <c r="B2328">
        <v>5105</v>
      </c>
      <c r="C2328" t="s">
        <v>798</v>
      </c>
      <c r="D2328" t="s">
        <v>1190</v>
      </c>
      <c r="E2328">
        <v>6</v>
      </c>
      <c r="F2328" t="s">
        <v>13821</v>
      </c>
      <c r="G2328" s="88">
        <v>2</v>
      </c>
      <c r="H2328" s="88" t="s">
        <v>13770</v>
      </c>
      <c r="I2328">
        <v>2</v>
      </c>
      <c r="J2328" t="s">
        <v>13818</v>
      </c>
      <c r="K2328" t="s">
        <v>13823</v>
      </c>
      <c r="L2328">
        <v>270107</v>
      </c>
      <c r="M2328" t="s">
        <v>13588</v>
      </c>
      <c r="N2328">
        <v>270107007</v>
      </c>
      <c r="O2328" t="s">
        <v>13618</v>
      </c>
      <c r="P2328">
        <v>0</v>
      </c>
      <c r="Q2328">
        <v>1176.42</v>
      </c>
      <c r="R2328">
        <v>0</v>
      </c>
    </row>
    <row r="2329" spans="1:18" x14ac:dyDescent="0.25">
      <c r="A2329">
        <v>5</v>
      </c>
      <c r="B2329">
        <v>5107</v>
      </c>
      <c r="C2329" t="s">
        <v>798</v>
      </c>
      <c r="D2329" t="s">
        <v>1193</v>
      </c>
      <c r="E2329">
        <v>5</v>
      </c>
      <c r="F2329" t="s">
        <v>13817</v>
      </c>
      <c r="G2329" s="88">
        <v>1</v>
      </c>
      <c r="H2329" s="88" t="s">
        <v>8278</v>
      </c>
      <c r="I2329">
        <v>2</v>
      </c>
      <c r="J2329" t="s">
        <v>13818</v>
      </c>
      <c r="K2329" t="s">
        <v>13819</v>
      </c>
      <c r="L2329">
        <v>270107</v>
      </c>
      <c r="M2329" t="s">
        <v>13588</v>
      </c>
      <c r="N2329">
        <v>270107007</v>
      </c>
      <c r="O2329" t="s">
        <v>13618</v>
      </c>
      <c r="P2329">
        <v>0</v>
      </c>
      <c r="Q2329">
        <v>14522.579543269241</v>
      </c>
      <c r="R2329">
        <v>0</v>
      </c>
    </row>
    <row r="2330" spans="1:18" x14ac:dyDescent="0.25">
      <c r="A2330">
        <v>5</v>
      </c>
      <c r="B2330">
        <v>5107</v>
      </c>
      <c r="C2330" t="s">
        <v>798</v>
      </c>
      <c r="D2330" t="s">
        <v>1193</v>
      </c>
      <c r="E2330">
        <v>6</v>
      </c>
      <c r="F2330" t="s">
        <v>13821</v>
      </c>
      <c r="G2330" s="88">
        <v>2</v>
      </c>
      <c r="H2330" s="88" t="s">
        <v>13770</v>
      </c>
      <c r="I2330">
        <v>2</v>
      </c>
      <c r="J2330" t="s">
        <v>13818</v>
      </c>
      <c r="K2330" t="s">
        <v>13822</v>
      </c>
      <c r="L2330">
        <v>270107</v>
      </c>
      <c r="M2330" t="s">
        <v>13588</v>
      </c>
      <c r="N2330">
        <v>270107007</v>
      </c>
      <c r="O2330" t="s">
        <v>13618</v>
      </c>
      <c r="P2330">
        <v>0</v>
      </c>
      <c r="Q2330">
        <v>14522.579543269241</v>
      </c>
      <c r="R2330">
        <v>0</v>
      </c>
    </row>
    <row r="2331" spans="1:18" x14ac:dyDescent="0.25">
      <c r="A2331">
        <v>5</v>
      </c>
      <c r="B2331">
        <v>5109</v>
      </c>
      <c r="C2331" t="s">
        <v>798</v>
      </c>
      <c r="D2331" t="s">
        <v>1196</v>
      </c>
      <c r="E2331">
        <v>5</v>
      </c>
      <c r="F2331" t="s">
        <v>13817</v>
      </c>
      <c r="G2331" s="88">
        <v>1</v>
      </c>
      <c r="H2331" s="88" t="s">
        <v>8278</v>
      </c>
      <c r="I2331">
        <v>2</v>
      </c>
      <c r="J2331" t="s">
        <v>13818</v>
      </c>
      <c r="K2331" t="s">
        <v>13819</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5</v>
      </c>
      <c r="F2332" t="s">
        <v>13817</v>
      </c>
      <c r="G2332" s="88">
        <v>1</v>
      </c>
      <c r="H2332" s="88" t="s">
        <v>8278</v>
      </c>
      <c r="I2332">
        <v>2</v>
      </c>
      <c r="J2332" t="s">
        <v>13818</v>
      </c>
      <c r="K2332" t="s">
        <v>13820</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6</v>
      </c>
      <c r="F2333" t="s">
        <v>13821</v>
      </c>
      <c r="G2333" s="88">
        <v>2</v>
      </c>
      <c r="H2333" s="88" t="s">
        <v>13770</v>
      </c>
      <c r="I2333">
        <v>2</v>
      </c>
      <c r="J2333" t="s">
        <v>13818</v>
      </c>
      <c r="K2333" t="s">
        <v>13822</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6</v>
      </c>
      <c r="F2334" t="s">
        <v>13821</v>
      </c>
      <c r="G2334" s="88">
        <v>2</v>
      </c>
      <c r="H2334" s="88" t="s">
        <v>13770</v>
      </c>
      <c r="I2334">
        <v>2</v>
      </c>
      <c r="J2334" t="s">
        <v>13818</v>
      </c>
      <c r="K2334" t="s">
        <v>13823</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5</v>
      </c>
      <c r="F2335" t="s">
        <v>13817</v>
      </c>
      <c r="G2335" s="88">
        <v>1</v>
      </c>
      <c r="H2335" s="88" t="s">
        <v>8278</v>
      </c>
      <c r="I2335">
        <v>2</v>
      </c>
      <c r="J2335" t="s">
        <v>13818</v>
      </c>
      <c r="K2335" t="s">
        <v>13819</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5</v>
      </c>
      <c r="F2336" t="s">
        <v>13817</v>
      </c>
      <c r="G2336" s="88">
        <v>1</v>
      </c>
      <c r="H2336" s="88" t="s">
        <v>8278</v>
      </c>
      <c r="I2336">
        <v>2</v>
      </c>
      <c r="J2336" t="s">
        <v>13818</v>
      </c>
      <c r="K2336" t="s">
        <v>13820</v>
      </c>
      <c r="L2336">
        <v>270107</v>
      </c>
      <c r="M2336" t="s">
        <v>13588</v>
      </c>
      <c r="N2336">
        <v>270107007</v>
      </c>
      <c r="O2336" t="s">
        <v>13618</v>
      </c>
      <c r="P2336">
        <v>2716</v>
      </c>
      <c r="Q2336">
        <v>761.9140625</v>
      </c>
      <c r="R2336">
        <v>0</v>
      </c>
    </row>
    <row r="2337" spans="1:18" x14ac:dyDescent="0.25">
      <c r="A2337">
        <v>5</v>
      </c>
      <c r="B2337">
        <v>5301</v>
      </c>
      <c r="C2337" t="s">
        <v>798</v>
      </c>
      <c r="D2337" t="s">
        <v>1202</v>
      </c>
      <c r="E2337">
        <v>6</v>
      </c>
      <c r="F2337" t="s">
        <v>13821</v>
      </c>
      <c r="G2337" s="88">
        <v>2</v>
      </c>
      <c r="H2337" s="88" t="s">
        <v>13770</v>
      </c>
      <c r="I2337">
        <v>2</v>
      </c>
      <c r="J2337" t="s">
        <v>13818</v>
      </c>
      <c r="K2337" t="s">
        <v>13822</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6</v>
      </c>
      <c r="F2338" t="s">
        <v>13821</v>
      </c>
      <c r="G2338" s="88">
        <v>2</v>
      </c>
      <c r="H2338" s="88" t="s">
        <v>13770</v>
      </c>
      <c r="I2338">
        <v>2</v>
      </c>
      <c r="J2338" t="s">
        <v>13818</v>
      </c>
      <c r="K2338" t="s">
        <v>13823</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5</v>
      </c>
      <c r="F2339" t="s">
        <v>13817</v>
      </c>
      <c r="G2339" s="88">
        <v>1</v>
      </c>
      <c r="H2339" s="88" t="s">
        <v>8278</v>
      </c>
      <c r="I2339">
        <v>2</v>
      </c>
      <c r="J2339" t="s">
        <v>13818</v>
      </c>
      <c r="K2339" t="s">
        <v>13819</v>
      </c>
      <c r="L2339">
        <v>270107</v>
      </c>
      <c r="M2339" t="s">
        <v>13588</v>
      </c>
      <c r="N2339">
        <v>270107007</v>
      </c>
      <c r="O2339" t="s">
        <v>13618</v>
      </c>
      <c r="P2339">
        <v>0</v>
      </c>
      <c r="Q2339">
        <v>4948.4007291666694</v>
      </c>
      <c r="R2339">
        <v>0</v>
      </c>
    </row>
    <row r="2340" spans="1:18" x14ac:dyDescent="0.25">
      <c r="A2340">
        <v>5</v>
      </c>
      <c r="B2340">
        <v>5302</v>
      </c>
      <c r="C2340" t="s">
        <v>798</v>
      </c>
      <c r="D2340" t="s">
        <v>1205</v>
      </c>
      <c r="E2340">
        <v>5</v>
      </c>
      <c r="F2340" t="s">
        <v>13817</v>
      </c>
      <c r="G2340" s="88">
        <v>1</v>
      </c>
      <c r="H2340" s="88" t="s">
        <v>8278</v>
      </c>
      <c r="I2340">
        <v>2</v>
      </c>
      <c r="J2340" t="s">
        <v>13818</v>
      </c>
      <c r="K2340" t="s">
        <v>13820</v>
      </c>
      <c r="L2340">
        <v>270107</v>
      </c>
      <c r="M2340" t="s">
        <v>13588</v>
      </c>
      <c r="N2340">
        <v>270107007</v>
      </c>
      <c r="O2340" t="s">
        <v>13618</v>
      </c>
      <c r="P2340">
        <v>0</v>
      </c>
      <c r="Q2340">
        <v>1659.43076923077</v>
      </c>
      <c r="R2340">
        <v>0</v>
      </c>
    </row>
    <row r="2341" spans="1:18" x14ac:dyDescent="0.25">
      <c r="A2341">
        <v>5</v>
      </c>
      <c r="B2341">
        <v>5302</v>
      </c>
      <c r="C2341" t="s">
        <v>798</v>
      </c>
      <c r="D2341" t="s">
        <v>1205</v>
      </c>
      <c r="E2341">
        <v>6</v>
      </c>
      <c r="F2341" t="s">
        <v>13821</v>
      </c>
      <c r="G2341" s="88">
        <v>2</v>
      </c>
      <c r="H2341" s="88" t="s">
        <v>13770</v>
      </c>
      <c r="I2341">
        <v>2</v>
      </c>
      <c r="J2341" t="s">
        <v>13818</v>
      </c>
      <c r="K2341" t="s">
        <v>13822</v>
      </c>
      <c r="L2341">
        <v>270107</v>
      </c>
      <c r="M2341" t="s">
        <v>13588</v>
      </c>
      <c r="N2341">
        <v>270107007</v>
      </c>
      <c r="O2341" t="s">
        <v>13618</v>
      </c>
      <c r="P2341">
        <v>0</v>
      </c>
      <c r="Q2341">
        <v>4948.4007291666694</v>
      </c>
      <c r="R2341">
        <v>0</v>
      </c>
    </row>
    <row r="2342" spans="1:18" x14ac:dyDescent="0.25">
      <c r="A2342">
        <v>5</v>
      </c>
      <c r="B2342">
        <v>5302</v>
      </c>
      <c r="C2342" t="s">
        <v>798</v>
      </c>
      <c r="D2342" t="s">
        <v>1205</v>
      </c>
      <c r="E2342">
        <v>6</v>
      </c>
      <c r="F2342" t="s">
        <v>13821</v>
      </c>
      <c r="G2342" s="88">
        <v>2</v>
      </c>
      <c r="H2342" s="88" t="s">
        <v>13770</v>
      </c>
      <c r="I2342">
        <v>2</v>
      </c>
      <c r="J2342" t="s">
        <v>13818</v>
      </c>
      <c r="K2342" t="s">
        <v>13823</v>
      </c>
      <c r="L2342">
        <v>270107</v>
      </c>
      <c r="M2342" t="s">
        <v>13588</v>
      </c>
      <c r="N2342">
        <v>270107007</v>
      </c>
      <c r="O2342" t="s">
        <v>13618</v>
      </c>
      <c r="P2342">
        <v>0</v>
      </c>
      <c r="Q2342">
        <v>1659.43076923077</v>
      </c>
      <c r="R2342">
        <v>0</v>
      </c>
    </row>
    <row r="2343" spans="1:18" x14ac:dyDescent="0.25">
      <c r="A2343">
        <v>5</v>
      </c>
      <c r="B2343">
        <v>5402</v>
      </c>
      <c r="C2343" t="s">
        <v>798</v>
      </c>
      <c r="D2343" t="s">
        <v>1217</v>
      </c>
      <c r="E2343">
        <v>5</v>
      </c>
      <c r="F2343" t="s">
        <v>13817</v>
      </c>
      <c r="G2343" s="88">
        <v>1</v>
      </c>
      <c r="H2343" s="88" t="s">
        <v>8278</v>
      </c>
      <c r="I2343">
        <v>2</v>
      </c>
      <c r="J2343" t="s">
        <v>13818</v>
      </c>
      <c r="K2343" t="s">
        <v>13819</v>
      </c>
      <c r="L2343">
        <v>270107</v>
      </c>
      <c r="M2343" t="s">
        <v>13588</v>
      </c>
      <c r="N2343">
        <v>270107007</v>
      </c>
      <c r="O2343" t="s">
        <v>13618</v>
      </c>
      <c r="P2343">
        <v>0</v>
      </c>
      <c r="Q2343">
        <v>16470.823725961553</v>
      </c>
      <c r="R2343">
        <v>0</v>
      </c>
    </row>
    <row r="2344" spans="1:18" x14ac:dyDescent="0.25">
      <c r="A2344">
        <v>5</v>
      </c>
      <c r="B2344">
        <v>5402</v>
      </c>
      <c r="C2344" t="s">
        <v>798</v>
      </c>
      <c r="D2344" t="s">
        <v>1217</v>
      </c>
      <c r="E2344">
        <v>5</v>
      </c>
      <c r="F2344" t="s">
        <v>13817</v>
      </c>
      <c r="G2344" s="88">
        <v>1</v>
      </c>
      <c r="H2344" s="88" t="s">
        <v>8278</v>
      </c>
      <c r="I2344">
        <v>2</v>
      </c>
      <c r="J2344" t="s">
        <v>13818</v>
      </c>
      <c r="K2344" t="s">
        <v>13820</v>
      </c>
      <c r="L2344">
        <v>270107</v>
      </c>
      <c r="M2344" t="s">
        <v>13588</v>
      </c>
      <c r="N2344">
        <v>270107007</v>
      </c>
      <c r="O2344" t="s">
        <v>13618</v>
      </c>
      <c r="P2344">
        <v>0</v>
      </c>
      <c r="Q2344">
        <v>1659.43076923077</v>
      </c>
      <c r="R2344">
        <v>0</v>
      </c>
    </row>
    <row r="2345" spans="1:18" x14ac:dyDescent="0.25">
      <c r="A2345">
        <v>5</v>
      </c>
      <c r="B2345">
        <v>5402</v>
      </c>
      <c r="C2345" t="s">
        <v>798</v>
      </c>
      <c r="D2345" t="s">
        <v>1217</v>
      </c>
      <c r="E2345">
        <v>6</v>
      </c>
      <c r="F2345" t="s">
        <v>13821</v>
      </c>
      <c r="G2345" s="88">
        <v>2</v>
      </c>
      <c r="H2345" s="88" t="s">
        <v>13770</v>
      </c>
      <c r="I2345">
        <v>2</v>
      </c>
      <c r="J2345" t="s">
        <v>13818</v>
      </c>
      <c r="K2345" t="s">
        <v>13822</v>
      </c>
      <c r="L2345">
        <v>270107</v>
      </c>
      <c r="M2345" t="s">
        <v>13588</v>
      </c>
      <c r="N2345">
        <v>270107007</v>
      </c>
      <c r="O2345" t="s">
        <v>13618</v>
      </c>
      <c r="P2345">
        <v>0</v>
      </c>
      <c r="Q2345">
        <v>16470.823725961553</v>
      </c>
      <c r="R2345">
        <v>0</v>
      </c>
    </row>
    <row r="2346" spans="1:18" x14ac:dyDescent="0.25">
      <c r="A2346">
        <v>5</v>
      </c>
      <c r="B2346">
        <v>5402</v>
      </c>
      <c r="C2346" t="s">
        <v>798</v>
      </c>
      <c r="D2346" t="s">
        <v>1217</v>
      </c>
      <c r="E2346">
        <v>6</v>
      </c>
      <c r="F2346" t="s">
        <v>13821</v>
      </c>
      <c r="G2346" s="88">
        <v>2</v>
      </c>
      <c r="H2346" s="88" t="s">
        <v>13770</v>
      </c>
      <c r="I2346">
        <v>2</v>
      </c>
      <c r="J2346" t="s">
        <v>13818</v>
      </c>
      <c r="K2346" t="s">
        <v>13823</v>
      </c>
      <c r="L2346">
        <v>270107</v>
      </c>
      <c r="M2346" t="s">
        <v>13588</v>
      </c>
      <c r="N2346">
        <v>270107007</v>
      </c>
      <c r="O2346" t="s">
        <v>13618</v>
      </c>
      <c r="P2346">
        <v>0</v>
      </c>
      <c r="Q2346">
        <v>1659.43076923077</v>
      </c>
      <c r="R2346">
        <v>0</v>
      </c>
    </row>
    <row r="2347" spans="1:18" x14ac:dyDescent="0.25">
      <c r="A2347">
        <v>5</v>
      </c>
      <c r="B2347">
        <v>5403</v>
      </c>
      <c r="C2347" t="s">
        <v>798</v>
      </c>
      <c r="D2347" t="s">
        <v>1220</v>
      </c>
      <c r="E2347">
        <v>5</v>
      </c>
      <c r="F2347" t="s">
        <v>13817</v>
      </c>
      <c r="G2347" s="88">
        <v>1</v>
      </c>
      <c r="H2347" s="88" t="s">
        <v>8278</v>
      </c>
      <c r="I2347">
        <v>2</v>
      </c>
      <c r="J2347" t="s">
        <v>13818</v>
      </c>
      <c r="K2347" t="s">
        <v>13819</v>
      </c>
      <c r="L2347">
        <v>270107</v>
      </c>
      <c r="M2347" t="s">
        <v>13588</v>
      </c>
      <c r="N2347">
        <v>270107007</v>
      </c>
      <c r="O2347" t="s">
        <v>13618</v>
      </c>
      <c r="P2347">
        <v>0</v>
      </c>
      <c r="Q2347">
        <v>2700.2481250000001</v>
      </c>
      <c r="R2347">
        <v>0</v>
      </c>
    </row>
    <row r="2348" spans="1:18" x14ac:dyDescent="0.25">
      <c r="A2348">
        <v>5</v>
      </c>
      <c r="B2348">
        <v>5403</v>
      </c>
      <c r="C2348" t="s">
        <v>798</v>
      </c>
      <c r="D2348" t="s">
        <v>1220</v>
      </c>
      <c r="E2348">
        <v>5</v>
      </c>
      <c r="F2348" t="s">
        <v>13817</v>
      </c>
      <c r="G2348" s="88">
        <v>1</v>
      </c>
      <c r="H2348" s="88" t="s">
        <v>8278</v>
      </c>
      <c r="I2348">
        <v>2</v>
      </c>
      <c r="J2348" t="s">
        <v>13818</v>
      </c>
      <c r="K2348" t="s">
        <v>13820</v>
      </c>
      <c r="L2348">
        <v>270107</v>
      </c>
      <c r="M2348" t="s">
        <v>13588</v>
      </c>
      <c r="N2348">
        <v>270107007</v>
      </c>
      <c r="O2348" t="s">
        <v>13618</v>
      </c>
      <c r="P2348">
        <v>0</v>
      </c>
      <c r="Q2348">
        <v>1176.42</v>
      </c>
      <c r="R2348">
        <v>0</v>
      </c>
    </row>
    <row r="2349" spans="1:18" x14ac:dyDescent="0.25">
      <c r="A2349">
        <v>5</v>
      </c>
      <c r="B2349">
        <v>5403</v>
      </c>
      <c r="C2349" t="s">
        <v>798</v>
      </c>
      <c r="D2349" t="s">
        <v>1220</v>
      </c>
      <c r="E2349">
        <v>6</v>
      </c>
      <c r="F2349" t="s">
        <v>13821</v>
      </c>
      <c r="G2349" s="88">
        <v>2</v>
      </c>
      <c r="H2349" s="88" t="s">
        <v>13770</v>
      </c>
      <c r="I2349">
        <v>2</v>
      </c>
      <c r="J2349" t="s">
        <v>13818</v>
      </c>
      <c r="K2349" t="s">
        <v>13822</v>
      </c>
      <c r="L2349">
        <v>270107</v>
      </c>
      <c r="M2349" t="s">
        <v>13588</v>
      </c>
      <c r="N2349">
        <v>270107007</v>
      </c>
      <c r="O2349" t="s">
        <v>13618</v>
      </c>
      <c r="P2349">
        <v>0</v>
      </c>
      <c r="Q2349">
        <v>2700.2481250000001</v>
      </c>
      <c r="R2349">
        <v>0</v>
      </c>
    </row>
    <row r="2350" spans="1:18" x14ac:dyDescent="0.25">
      <c r="A2350">
        <v>5</v>
      </c>
      <c r="B2350">
        <v>5403</v>
      </c>
      <c r="C2350" t="s">
        <v>798</v>
      </c>
      <c r="D2350" t="s">
        <v>1220</v>
      </c>
      <c r="E2350">
        <v>6</v>
      </c>
      <c r="F2350" t="s">
        <v>13821</v>
      </c>
      <c r="G2350" s="88">
        <v>2</v>
      </c>
      <c r="H2350" s="88" t="s">
        <v>13770</v>
      </c>
      <c r="I2350">
        <v>2</v>
      </c>
      <c r="J2350" t="s">
        <v>13818</v>
      </c>
      <c r="K2350" t="s">
        <v>13823</v>
      </c>
      <c r="L2350">
        <v>270107</v>
      </c>
      <c r="M2350" t="s">
        <v>13588</v>
      </c>
      <c r="N2350">
        <v>270107007</v>
      </c>
      <c r="O2350" t="s">
        <v>13618</v>
      </c>
      <c r="P2350">
        <v>0</v>
      </c>
      <c r="Q2350">
        <v>1176.42</v>
      </c>
      <c r="R2350">
        <v>0</v>
      </c>
    </row>
    <row r="2351" spans="1:18" x14ac:dyDescent="0.25">
      <c r="A2351">
        <v>5</v>
      </c>
      <c r="B2351">
        <v>5404</v>
      </c>
      <c r="C2351" t="s">
        <v>798</v>
      </c>
      <c r="D2351" t="s">
        <v>1223</v>
      </c>
      <c r="E2351">
        <v>5</v>
      </c>
      <c r="F2351" t="s">
        <v>13817</v>
      </c>
      <c r="G2351" s="88">
        <v>1</v>
      </c>
      <c r="H2351" s="88" t="s">
        <v>8278</v>
      </c>
      <c r="I2351">
        <v>2</v>
      </c>
      <c r="J2351" t="s">
        <v>13818</v>
      </c>
      <c r="K2351" t="s">
        <v>13819</v>
      </c>
      <c r="L2351">
        <v>270107</v>
      </c>
      <c r="M2351" t="s">
        <v>13588</v>
      </c>
      <c r="N2351">
        <v>270107007</v>
      </c>
      <c r="O2351" t="s">
        <v>13618</v>
      </c>
      <c r="P2351">
        <v>0</v>
      </c>
      <c r="Q2351">
        <v>4101.7807291666704</v>
      </c>
      <c r="R2351">
        <v>0</v>
      </c>
    </row>
    <row r="2352" spans="1:18" x14ac:dyDescent="0.25">
      <c r="A2352">
        <v>5</v>
      </c>
      <c r="B2352">
        <v>5404</v>
      </c>
      <c r="C2352" t="s">
        <v>798</v>
      </c>
      <c r="D2352" t="s">
        <v>1223</v>
      </c>
      <c r="E2352">
        <v>5</v>
      </c>
      <c r="F2352" t="s">
        <v>13817</v>
      </c>
      <c r="G2352" s="88">
        <v>1</v>
      </c>
      <c r="H2352" s="88" t="s">
        <v>8278</v>
      </c>
      <c r="I2352">
        <v>2</v>
      </c>
      <c r="J2352" t="s">
        <v>13818</v>
      </c>
      <c r="K2352" t="s">
        <v>13820</v>
      </c>
      <c r="L2352">
        <v>270107</v>
      </c>
      <c r="M2352" t="s">
        <v>13588</v>
      </c>
      <c r="N2352">
        <v>270107007</v>
      </c>
      <c r="O2352" t="s">
        <v>13618</v>
      </c>
      <c r="P2352">
        <v>0</v>
      </c>
      <c r="Q2352">
        <v>1659.43076923077</v>
      </c>
      <c r="R2352">
        <v>0</v>
      </c>
    </row>
    <row r="2353" spans="1:18" x14ac:dyDescent="0.25">
      <c r="A2353">
        <v>5</v>
      </c>
      <c r="B2353">
        <v>5404</v>
      </c>
      <c r="C2353" t="s">
        <v>798</v>
      </c>
      <c r="D2353" t="s">
        <v>1223</v>
      </c>
      <c r="E2353">
        <v>6</v>
      </c>
      <c r="F2353" t="s">
        <v>13821</v>
      </c>
      <c r="G2353" s="88">
        <v>2</v>
      </c>
      <c r="H2353" s="88" t="s">
        <v>13770</v>
      </c>
      <c r="I2353">
        <v>2</v>
      </c>
      <c r="J2353" t="s">
        <v>13818</v>
      </c>
      <c r="K2353" t="s">
        <v>13822</v>
      </c>
      <c r="L2353">
        <v>270107</v>
      </c>
      <c r="M2353" t="s">
        <v>13588</v>
      </c>
      <c r="N2353">
        <v>270107007</v>
      </c>
      <c r="O2353" t="s">
        <v>13618</v>
      </c>
      <c r="P2353">
        <v>0</v>
      </c>
      <c r="Q2353">
        <v>4101.7807291666704</v>
      </c>
      <c r="R2353">
        <v>0</v>
      </c>
    </row>
    <row r="2354" spans="1:18" x14ac:dyDescent="0.25">
      <c r="A2354">
        <v>5</v>
      </c>
      <c r="B2354">
        <v>5404</v>
      </c>
      <c r="C2354" t="s">
        <v>798</v>
      </c>
      <c r="D2354" t="s">
        <v>1223</v>
      </c>
      <c r="E2354">
        <v>6</v>
      </c>
      <c r="F2354" t="s">
        <v>13821</v>
      </c>
      <c r="G2354" s="88">
        <v>2</v>
      </c>
      <c r="H2354" s="88" t="s">
        <v>13770</v>
      </c>
      <c r="I2354">
        <v>2</v>
      </c>
      <c r="J2354" t="s">
        <v>13818</v>
      </c>
      <c r="K2354" t="s">
        <v>13823</v>
      </c>
      <c r="L2354">
        <v>270107</v>
      </c>
      <c r="M2354" t="s">
        <v>13588</v>
      </c>
      <c r="N2354">
        <v>270107007</v>
      </c>
      <c r="O2354" t="s">
        <v>13618</v>
      </c>
      <c r="P2354">
        <v>0</v>
      </c>
      <c r="Q2354">
        <v>1659.43076923077</v>
      </c>
      <c r="R2354">
        <v>0</v>
      </c>
    </row>
    <row r="2355" spans="1:18" x14ac:dyDescent="0.25">
      <c r="A2355">
        <v>5</v>
      </c>
      <c r="B2355">
        <v>5405</v>
      </c>
      <c r="C2355" t="s">
        <v>798</v>
      </c>
      <c r="D2355" t="s">
        <v>1226</v>
      </c>
      <c r="E2355">
        <v>5</v>
      </c>
      <c r="F2355" t="s">
        <v>13817</v>
      </c>
      <c r="G2355" s="88">
        <v>1</v>
      </c>
      <c r="H2355" s="88" t="s">
        <v>8278</v>
      </c>
      <c r="I2355">
        <v>2</v>
      </c>
      <c r="J2355" t="s">
        <v>13818</v>
      </c>
      <c r="K2355" t="s">
        <v>13819</v>
      </c>
      <c r="L2355">
        <v>270107</v>
      </c>
      <c r="M2355" t="s">
        <v>13588</v>
      </c>
      <c r="N2355">
        <v>270107007</v>
      </c>
      <c r="O2355" t="s">
        <v>13618</v>
      </c>
      <c r="P2355">
        <v>0</v>
      </c>
      <c r="Q2355">
        <v>10589.871121794871</v>
      </c>
      <c r="R2355">
        <v>0</v>
      </c>
    </row>
    <row r="2356" spans="1:18" x14ac:dyDescent="0.25">
      <c r="A2356">
        <v>5</v>
      </c>
      <c r="B2356">
        <v>5405</v>
      </c>
      <c r="C2356" t="s">
        <v>798</v>
      </c>
      <c r="D2356" t="s">
        <v>1226</v>
      </c>
      <c r="E2356">
        <v>6</v>
      </c>
      <c r="F2356" t="s">
        <v>13821</v>
      </c>
      <c r="G2356" s="88">
        <v>2</v>
      </c>
      <c r="H2356" s="88" t="s">
        <v>13770</v>
      </c>
      <c r="I2356">
        <v>2</v>
      </c>
      <c r="J2356" t="s">
        <v>13818</v>
      </c>
      <c r="K2356" t="s">
        <v>13822</v>
      </c>
      <c r="L2356">
        <v>270107</v>
      </c>
      <c r="M2356" t="s">
        <v>13588</v>
      </c>
      <c r="N2356">
        <v>270107007</v>
      </c>
      <c r="O2356" t="s">
        <v>13618</v>
      </c>
      <c r="P2356">
        <v>0</v>
      </c>
      <c r="Q2356">
        <v>10589.871121794871</v>
      </c>
      <c r="R2356">
        <v>0</v>
      </c>
    </row>
    <row r="2357" spans="1:18" x14ac:dyDescent="0.25">
      <c r="A2357">
        <v>5</v>
      </c>
      <c r="B2357">
        <v>5501</v>
      </c>
      <c r="C2357" t="s">
        <v>798</v>
      </c>
      <c r="D2357" t="s">
        <v>1229</v>
      </c>
      <c r="E2357">
        <v>5</v>
      </c>
      <c r="F2357" t="s">
        <v>13817</v>
      </c>
      <c r="G2357" s="88">
        <v>1</v>
      </c>
      <c r="H2357" s="88" t="s">
        <v>8278</v>
      </c>
      <c r="I2357">
        <v>2</v>
      </c>
      <c r="J2357" t="s">
        <v>13818</v>
      </c>
      <c r="K2357" t="s">
        <v>13819</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5</v>
      </c>
      <c r="F2358" t="s">
        <v>13817</v>
      </c>
      <c r="G2358" s="88">
        <v>1</v>
      </c>
      <c r="H2358" s="88" t="s">
        <v>8278</v>
      </c>
      <c r="I2358">
        <v>2</v>
      </c>
      <c r="J2358" t="s">
        <v>13818</v>
      </c>
      <c r="K2358" t="s">
        <v>13820</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6</v>
      </c>
      <c r="F2359" t="s">
        <v>13821</v>
      </c>
      <c r="G2359" s="88">
        <v>2</v>
      </c>
      <c r="H2359" s="88" t="s">
        <v>13770</v>
      </c>
      <c r="I2359">
        <v>2</v>
      </c>
      <c r="J2359" t="s">
        <v>13818</v>
      </c>
      <c r="K2359" t="s">
        <v>13822</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6</v>
      </c>
      <c r="F2360" t="s">
        <v>13821</v>
      </c>
      <c r="G2360" s="88">
        <v>2</v>
      </c>
      <c r="H2360" s="88" t="s">
        <v>13770</v>
      </c>
      <c r="I2360">
        <v>2</v>
      </c>
      <c r="J2360" t="s">
        <v>13818</v>
      </c>
      <c r="K2360" t="s">
        <v>13823</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5</v>
      </c>
      <c r="F2361" t="s">
        <v>13817</v>
      </c>
      <c r="G2361" s="88">
        <v>1</v>
      </c>
      <c r="H2361" s="88" t="s">
        <v>8278</v>
      </c>
      <c r="I2361">
        <v>2</v>
      </c>
      <c r="J2361" t="s">
        <v>13818</v>
      </c>
      <c r="K2361" t="s">
        <v>13819</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5</v>
      </c>
      <c r="F2362" t="s">
        <v>13817</v>
      </c>
      <c r="G2362" s="88">
        <v>1</v>
      </c>
      <c r="H2362" s="88" t="s">
        <v>8278</v>
      </c>
      <c r="I2362">
        <v>2</v>
      </c>
      <c r="J2362" t="s">
        <v>13818</v>
      </c>
      <c r="K2362" t="s">
        <v>13820</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6</v>
      </c>
      <c r="F2363" t="s">
        <v>13821</v>
      </c>
      <c r="G2363" s="88">
        <v>2</v>
      </c>
      <c r="H2363" s="88" t="s">
        <v>13770</v>
      </c>
      <c r="I2363">
        <v>2</v>
      </c>
      <c r="J2363" t="s">
        <v>13818</v>
      </c>
      <c r="K2363" t="s">
        <v>13822</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6</v>
      </c>
      <c r="F2364" t="s">
        <v>13821</v>
      </c>
      <c r="G2364" s="88">
        <v>2</v>
      </c>
      <c r="H2364" s="88" t="s">
        <v>13770</v>
      </c>
      <c r="I2364">
        <v>2</v>
      </c>
      <c r="J2364" t="s">
        <v>13818</v>
      </c>
      <c r="K2364" t="s">
        <v>13823</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5</v>
      </c>
      <c r="F2365" t="s">
        <v>13817</v>
      </c>
      <c r="G2365" s="88">
        <v>1</v>
      </c>
      <c r="H2365" s="88" t="s">
        <v>8278</v>
      </c>
      <c r="I2365">
        <v>2</v>
      </c>
      <c r="J2365" t="s">
        <v>13818</v>
      </c>
      <c r="K2365" t="s">
        <v>13819</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5</v>
      </c>
      <c r="F2366" t="s">
        <v>13817</v>
      </c>
      <c r="G2366" s="88">
        <v>1</v>
      </c>
      <c r="H2366" s="88" t="s">
        <v>8278</v>
      </c>
      <c r="I2366">
        <v>2</v>
      </c>
      <c r="J2366" t="s">
        <v>13818</v>
      </c>
      <c r="K2366" t="s">
        <v>13820</v>
      </c>
      <c r="L2366">
        <v>270107</v>
      </c>
      <c r="M2366" t="s">
        <v>13588</v>
      </c>
      <c r="N2366">
        <v>270107007</v>
      </c>
      <c r="O2366" t="s">
        <v>13618</v>
      </c>
      <c r="P2366">
        <v>0</v>
      </c>
      <c r="Q2366">
        <v>0</v>
      </c>
      <c r="R2366">
        <v>6216.5739455963139</v>
      </c>
    </row>
    <row r="2367" spans="1:18" x14ac:dyDescent="0.25">
      <c r="A2367">
        <v>5</v>
      </c>
      <c r="B2367">
        <v>5504</v>
      </c>
      <c r="C2367" t="s">
        <v>798</v>
      </c>
      <c r="D2367" t="s">
        <v>1238</v>
      </c>
      <c r="E2367">
        <v>6</v>
      </c>
      <c r="F2367" t="s">
        <v>13821</v>
      </c>
      <c r="G2367" s="88">
        <v>2</v>
      </c>
      <c r="H2367" s="88" t="s">
        <v>13770</v>
      </c>
      <c r="I2367">
        <v>2</v>
      </c>
      <c r="J2367" t="s">
        <v>13818</v>
      </c>
      <c r="K2367" t="s">
        <v>13822</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6</v>
      </c>
      <c r="F2368" t="s">
        <v>13821</v>
      </c>
      <c r="G2368" s="88">
        <v>2</v>
      </c>
      <c r="H2368" s="88" t="s">
        <v>13770</v>
      </c>
      <c r="I2368">
        <v>2</v>
      </c>
      <c r="J2368" t="s">
        <v>13818</v>
      </c>
      <c r="K2368" t="s">
        <v>13823</v>
      </c>
      <c r="L2368">
        <v>270107</v>
      </c>
      <c r="M2368" t="s">
        <v>13588</v>
      </c>
      <c r="N2368">
        <v>270107007</v>
      </c>
      <c r="O2368" t="s">
        <v>13618</v>
      </c>
      <c r="P2368">
        <v>0</v>
      </c>
      <c r="Q2368">
        <v>0</v>
      </c>
      <c r="R2368">
        <v>16414.052604997341</v>
      </c>
    </row>
    <row r="2369" spans="1:18" x14ac:dyDescent="0.25">
      <c r="A2369">
        <v>5</v>
      </c>
      <c r="B2369">
        <v>5506</v>
      </c>
      <c r="C2369" t="s">
        <v>798</v>
      </c>
      <c r="D2369" t="s">
        <v>1241</v>
      </c>
      <c r="E2369">
        <v>5</v>
      </c>
      <c r="F2369" t="s">
        <v>13817</v>
      </c>
      <c r="G2369" s="88">
        <v>1</v>
      </c>
      <c r="H2369" s="88" t="s">
        <v>8278</v>
      </c>
      <c r="I2369">
        <v>2</v>
      </c>
      <c r="J2369" t="s">
        <v>13818</v>
      </c>
      <c r="K2369" t="s">
        <v>13819</v>
      </c>
      <c r="L2369">
        <v>270107</v>
      </c>
      <c r="M2369" t="s">
        <v>13588</v>
      </c>
      <c r="N2369">
        <v>270107007</v>
      </c>
      <c r="O2369" t="s">
        <v>13618</v>
      </c>
      <c r="P2369">
        <v>0</v>
      </c>
      <c r="Q2369">
        <v>4380.6840224359003</v>
      </c>
      <c r="R2369">
        <v>0</v>
      </c>
    </row>
    <row r="2370" spans="1:18" x14ac:dyDescent="0.25">
      <c r="A2370">
        <v>5</v>
      </c>
      <c r="B2370">
        <v>5506</v>
      </c>
      <c r="C2370" t="s">
        <v>798</v>
      </c>
      <c r="D2370" t="s">
        <v>1241</v>
      </c>
      <c r="E2370">
        <v>6</v>
      </c>
      <c r="F2370" t="s">
        <v>13821</v>
      </c>
      <c r="G2370" s="88">
        <v>2</v>
      </c>
      <c r="H2370" s="88" t="s">
        <v>13770</v>
      </c>
      <c r="I2370">
        <v>2</v>
      </c>
      <c r="J2370" t="s">
        <v>13818</v>
      </c>
      <c r="K2370" t="s">
        <v>13822</v>
      </c>
      <c r="L2370">
        <v>270107</v>
      </c>
      <c r="M2370" t="s">
        <v>13588</v>
      </c>
      <c r="N2370">
        <v>270107007</v>
      </c>
      <c r="O2370" t="s">
        <v>13618</v>
      </c>
      <c r="P2370">
        <v>0</v>
      </c>
      <c r="Q2370">
        <v>4380.6840224359003</v>
      </c>
      <c r="R2370">
        <v>0</v>
      </c>
    </row>
    <row r="2371" spans="1:18" x14ac:dyDescent="0.25">
      <c r="A2371">
        <v>5</v>
      </c>
      <c r="B2371">
        <v>5601</v>
      </c>
      <c r="C2371" t="s">
        <v>798</v>
      </c>
      <c r="D2371" t="s">
        <v>1244</v>
      </c>
      <c r="E2371">
        <v>5</v>
      </c>
      <c r="F2371" t="s">
        <v>13817</v>
      </c>
      <c r="G2371" s="88">
        <v>1</v>
      </c>
      <c r="H2371" s="88" t="s">
        <v>8278</v>
      </c>
      <c r="I2371">
        <v>2</v>
      </c>
      <c r="J2371" t="s">
        <v>13818</v>
      </c>
      <c r="K2371" t="s">
        <v>13819</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5</v>
      </c>
      <c r="F2372" t="s">
        <v>13817</v>
      </c>
      <c r="G2372" s="88">
        <v>1</v>
      </c>
      <c r="H2372" s="88" t="s">
        <v>8278</v>
      </c>
      <c r="I2372">
        <v>2</v>
      </c>
      <c r="J2372" t="s">
        <v>13818</v>
      </c>
      <c r="K2372" t="s">
        <v>13820</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6</v>
      </c>
      <c r="F2373" t="s">
        <v>13821</v>
      </c>
      <c r="G2373" s="88">
        <v>2</v>
      </c>
      <c r="H2373" s="88" t="s">
        <v>13770</v>
      </c>
      <c r="I2373">
        <v>2</v>
      </c>
      <c r="J2373" t="s">
        <v>13818</v>
      </c>
      <c r="K2373" t="s">
        <v>13822</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6</v>
      </c>
      <c r="F2374" t="s">
        <v>13821</v>
      </c>
      <c r="G2374" s="88">
        <v>2</v>
      </c>
      <c r="H2374" s="88" t="s">
        <v>13770</v>
      </c>
      <c r="I2374">
        <v>2</v>
      </c>
      <c r="J2374" t="s">
        <v>13818</v>
      </c>
      <c r="K2374" t="s">
        <v>13823</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5</v>
      </c>
      <c r="F2375" t="s">
        <v>13817</v>
      </c>
      <c r="G2375" s="88">
        <v>1</v>
      </c>
      <c r="H2375" s="88" t="s">
        <v>8278</v>
      </c>
      <c r="I2375">
        <v>2</v>
      </c>
      <c r="J2375" t="s">
        <v>13818</v>
      </c>
      <c r="K2375" t="s">
        <v>13819</v>
      </c>
      <c r="L2375">
        <v>270107</v>
      </c>
      <c r="M2375" t="s">
        <v>13588</v>
      </c>
      <c r="N2375">
        <v>270107007</v>
      </c>
      <c r="O2375" t="s">
        <v>13618</v>
      </c>
      <c r="P2375">
        <v>0</v>
      </c>
      <c r="Q2375">
        <v>5815.0021875000002</v>
      </c>
      <c r="R2375">
        <v>0</v>
      </c>
    </row>
    <row r="2376" spans="1:18" x14ac:dyDescent="0.25">
      <c r="A2376">
        <v>5</v>
      </c>
      <c r="B2376">
        <v>5602</v>
      </c>
      <c r="C2376" t="s">
        <v>798</v>
      </c>
      <c r="D2376" t="s">
        <v>1247</v>
      </c>
      <c r="E2376">
        <v>5</v>
      </c>
      <c r="F2376" t="s">
        <v>13817</v>
      </c>
      <c r="G2376" s="88">
        <v>1</v>
      </c>
      <c r="H2376" s="88" t="s">
        <v>8278</v>
      </c>
      <c r="I2376">
        <v>2</v>
      </c>
      <c r="J2376" t="s">
        <v>13818</v>
      </c>
      <c r="K2376" t="s">
        <v>13820</v>
      </c>
      <c r="L2376">
        <v>270107</v>
      </c>
      <c r="M2376" t="s">
        <v>13588</v>
      </c>
      <c r="N2376">
        <v>270107007</v>
      </c>
      <c r="O2376" t="s">
        <v>13618</v>
      </c>
      <c r="P2376">
        <v>0</v>
      </c>
      <c r="Q2376">
        <v>2442.3499599359002</v>
      </c>
      <c r="R2376">
        <v>0</v>
      </c>
    </row>
    <row r="2377" spans="1:18" x14ac:dyDescent="0.25">
      <c r="A2377">
        <v>5</v>
      </c>
      <c r="B2377">
        <v>5602</v>
      </c>
      <c r="C2377" t="s">
        <v>798</v>
      </c>
      <c r="D2377" t="s">
        <v>1247</v>
      </c>
      <c r="E2377">
        <v>6</v>
      </c>
      <c r="F2377" t="s">
        <v>13821</v>
      </c>
      <c r="G2377" s="88">
        <v>2</v>
      </c>
      <c r="H2377" s="88" t="s">
        <v>13770</v>
      </c>
      <c r="I2377">
        <v>2</v>
      </c>
      <c r="J2377" t="s">
        <v>13818</v>
      </c>
      <c r="K2377" t="s">
        <v>13822</v>
      </c>
      <c r="L2377">
        <v>270107</v>
      </c>
      <c r="M2377" t="s">
        <v>13588</v>
      </c>
      <c r="N2377">
        <v>270107007</v>
      </c>
      <c r="O2377" t="s">
        <v>13618</v>
      </c>
      <c r="P2377">
        <v>0</v>
      </c>
      <c r="Q2377">
        <v>5815.0021875000002</v>
      </c>
      <c r="R2377">
        <v>0</v>
      </c>
    </row>
    <row r="2378" spans="1:18" x14ac:dyDescent="0.25">
      <c r="A2378">
        <v>5</v>
      </c>
      <c r="B2378">
        <v>5602</v>
      </c>
      <c r="C2378" t="s">
        <v>798</v>
      </c>
      <c r="D2378" t="s">
        <v>1247</v>
      </c>
      <c r="E2378">
        <v>6</v>
      </c>
      <c r="F2378" t="s">
        <v>13821</v>
      </c>
      <c r="G2378" s="88">
        <v>2</v>
      </c>
      <c r="H2378" s="88" t="s">
        <v>13770</v>
      </c>
      <c r="I2378">
        <v>2</v>
      </c>
      <c r="J2378" t="s">
        <v>13818</v>
      </c>
      <c r="K2378" t="s">
        <v>13823</v>
      </c>
      <c r="L2378">
        <v>270107</v>
      </c>
      <c r="M2378" t="s">
        <v>13588</v>
      </c>
      <c r="N2378">
        <v>270107007</v>
      </c>
      <c r="O2378" t="s">
        <v>13618</v>
      </c>
      <c r="P2378">
        <v>0</v>
      </c>
      <c r="Q2378">
        <v>2442.3499599359002</v>
      </c>
      <c r="R2378">
        <v>0</v>
      </c>
    </row>
    <row r="2379" spans="1:18" x14ac:dyDescent="0.25">
      <c r="A2379">
        <v>5</v>
      </c>
      <c r="B2379">
        <v>5603</v>
      </c>
      <c r="C2379" t="s">
        <v>798</v>
      </c>
      <c r="D2379" t="s">
        <v>1250</v>
      </c>
      <c r="E2379">
        <v>5</v>
      </c>
      <c r="F2379" t="s">
        <v>13817</v>
      </c>
      <c r="G2379" s="88">
        <v>1</v>
      </c>
      <c r="H2379" s="88" t="s">
        <v>8278</v>
      </c>
      <c r="I2379">
        <v>2</v>
      </c>
      <c r="J2379" t="s">
        <v>13818</v>
      </c>
      <c r="K2379" t="s">
        <v>13819</v>
      </c>
      <c r="L2379">
        <v>270107</v>
      </c>
      <c r="M2379" t="s">
        <v>13588</v>
      </c>
      <c r="N2379">
        <v>270107007</v>
      </c>
      <c r="O2379" t="s">
        <v>13618</v>
      </c>
      <c r="P2379">
        <v>0</v>
      </c>
      <c r="Q2379">
        <v>12984.721378205131</v>
      </c>
      <c r="R2379">
        <v>0</v>
      </c>
    </row>
    <row r="2380" spans="1:18" x14ac:dyDescent="0.25">
      <c r="A2380">
        <v>5</v>
      </c>
      <c r="B2380">
        <v>5603</v>
      </c>
      <c r="C2380" t="s">
        <v>798</v>
      </c>
      <c r="D2380" t="s">
        <v>1250</v>
      </c>
      <c r="E2380">
        <v>5</v>
      </c>
      <c r="F2380" t="s">
        <v>13817</v>
      </c>
      <c r="G2380" s="88">
        <v>1</v>
      </c>
      <c r="H2380" s="88" t="s">
        <v>8278</v>
      </c>
      <c r="I2380">
        <v>2</v>
      </c>
      <c r="J2380" t="s">
        <v>13818</v>
      </c>
      <c r="K2380" t="s">
        <v>13820</v>
      </c>
      <c r="L2380">
        <v>270107</v>
      </c>
      <c r="M2380" t="s">
        <v>13588</v>
      </c>
      <c r="N2380">
        <v>270107007</v>
      </c>
      <c r="O2380" t="s">
        <v>13618</v>
      </c>
      <c r="P2380">
        <v>0</v>
      </c>
      <c r="Q2380">
        <v>3360.8717948717999</v>
      </c>
      <c r="R2380">
        <v>0</v>
      </c>
    </row>
    <row r="2381" spans="1:18" x14ac:dyDescent="0.25">
      <c r="A2381">
        <v>5</v>
      </c>
      <c r="B2381">
        <v>5603</v>
      </c>
      <c r="C2381" t="s">
        <v>798</v>
      </c>
      <c r="D2381" t="s">
        <v>1250</v>
      </c>
      <c r="E2381">
        <v>6</v>
      </c>
      <c r="F2381" t="s">
        <v>13821</v>
      </c>
      <c r="G2381" s="88">
        <v>2</v>
      </c>
      <c r="H2381" s="88" t="s">
        <v>13770</v>
      </c>
      <c r="I2381">
        <v>2</v>
      </c>
      <c r="J2381" t="s">
        <v>13818</v>
      </c>
      <c r="K2381" t="s">
        <v>13822</v>
      </c>
      <c r="L2381">
        <v>270107</v>
      </c>
      <c r="M2381" t="s">
        <v>13588</v>
      </c>
      <c r="N2381">
        <v>270107007</v>
      </c>
      <c r="O2381" t="s">
        <v>13618</v>
      </c>
      <c r="P2381">
        <v>0</v>
      </c>
      <c r="Q2381">
        <v>12984.721378205131</v>
      </c>
      <c r="R2381">
        <v>0</v>
      </c>
    </row>
    <row r="2382" spans="1:18" x14ac:dyDescent="0.25">
      <c r="A2382">
        <v>5</v>
      </c>
      <c r="B2382">
        <v>5603</v>
      </c>
      <c r="C2382" t="s">
        <v>798</v>
      </c>
      <c r="D2382" t="s">
        <v>1250</v>
      </c>
      <c r="E2382">
        <v>6</v>
      </c>
      <c r="F2382" t="s">
        <v>13821</v>
      </c>
      <c r="G2382" s="88">
        <v>2</v>
      </c>
      <c r="H2382" s="88" t="s">
        <v>13770</v>
      </c>
      <c r="I2382">
        <v>2</v>
      </c>
      <c r="J2382" t="s">
        <v>13818</v>
      </c>
      <c r="K2382" t="s">
        <v>13823</v>
      </c>
      <c r="L2382">
        <v>270107</v>
      </c>
      <c r="M2382" t="s">
        <v>13588</v>
      </c>
      <c r="N2382">
        <v>270107007</v>
      </c>
      <c r="O2382" t="s">
        <v>13618</v>
      </c>
      <c r="P2382">
        <v>0</v>
      </c>
      <c r="Q2382">
        <v>3360.8717948717999</v>
      </c>
      <c r="R2382">
        <v>0</v>
      </c>
    </row>
    <row r="2383" spans="1:18" x14ac:dyDescent="0.25">
      <c r="A2383">
        <v>5</v>
      </c>
      <c r="B2383">
        <v>5604</v>
      </c>
      <c r="C2383" t="s">
        <v>798</v>
      </c>
      <c r="D2383" t="s">
        <v>1253</v>
      </c>
      <c r="E2383">
        <v>5</v>
      </c>
      <c r="F2383" t="s">
        <v>13817</v>
      </c>
      <c r="G2383" s="88">
        <v>1</v>
      </c>
      <c r="H2383" s="88" t="s">
        <v>8278</v>
      </c>
      <c r="I2383">
        <v>2</v>
      </c>
      <c r="J2383" t="s">
        <v>13818</v>
      </c>
      <c r="K2383" t="s">
        <v>13819</v>
      </c>
      <c r="L2383">
        <v>270107</v>
      </c>
      <c r="M2383" t="s">
        <v>13588</v>
      </c>
      <c r="N2383">
        <v>270107007</v>
      </c>
      <c r="O2383" t="s">
        <v>13618</v>
      </c>
      <c r="P2383">
        <v>0</v>
      </c>
      <c r="Q2383">
        <v>3945.1729567307702</v>
      </c>
      <c r="R2383">
        <v>0</v>
      </c>
    </row>
    <row r="2384" spans="1:18" x14ac:dyDescent="0.25">
      <c r="A2384">
        <v>5</v>
      </c>
      <c r="B2384">
        <v>5604</v>
      </c>
      <c r="C2384" t="s">
        <v>798</v>
      </c>
      <c r="D2384" t="s">
        <v>1253</v>
      </c>
      <c r="E2384">
        <v>6</v>
      </c>
      <c r="F2384" t="s">
        <v>13821</v>
      </c>
      <c r="G2384" s="88">
        <v>2</v>
      </c>
      <c r="H2384" s="88" t="s">
        <v>13770</v>
      </c>
      <c r="I2384">
        <v>2</v>
      </c>
      <c r="J2384" t="s">
        <v>13818</v>
      </c>
      <c r="K2384" t="s">
        <v>13822</v>
      </c>
      <c r="L2384">
        <v>270107</v>
      </c>
      <c r="M2384" t="s">
        <v>13588</v>
      </c>
      <c r="N2384">
        <v>270107007</v>
      </c>
      <c r="O2384" t="s">
        <v>13618</v>
      </c>
      <c r="P2384">
        <v>0</v>
      </c>
      <c r="Q2384">
        <v>3945.1729567307702</v>
      </c>
      <c r="R2384">
        <v>0</v>
      </c>
    </row>
    <row r="2385" spans="1:18" x14ac:dyDescent="0.25">
      <c r="A2385">
        <v>5</v>
      </c>
      <c r="B2385">
        <v>5605</v>
      </c>
      <c r="C2385" t="s">
        <v>798</v>
      </c>
      <c r="D2385" t="s">
        <v>1256</v>
      </c>
      <c r="E2385">
        <v>5</v>
      </c>
      <c r="F2385" t="s">
        <v>13817</v>
      </c>
      <c r="G2385" s="88">
        <v>1</v>
      </c>
      <c r="H2385" s="88" t="s">
        <v>8278</v>
      </c>
      <c r="I2385">
        <v>2</v>
      </c>
      <c r="J2385" t="s">
        <v>13818</v>
      </c>
      <c r="K2385" t="s">
        <v>13819</v>
      </c>
      <c r="L2385">
        <v>270107</v>
      </c>
      <c r="M2385" t="s">
        <v>13588</v>
      </c>
      <c r="N2385">
        <v>270107007</v>
      </c>
      <c r="O2385" t="s">
        <v>13618</v>
      </c>
      <c r="P2385">
        <v>0</v>
      </c>
      <c r="Q2385">
        <v>8604.037355769231</v>
      </c>
      <c r="R2385">
        <v>0</v>
      </c>
    </row>
    <row r="2386" spans="1:18" x14ac:dyDescent="0.25">
      <c r="A2386">
        <v>5</v>
      </c>
      <c r="B2386">
        <v>5605</v>
      </c>
      <c r="C2386" t="s">
        <v>798</v>
      </c>
      <c r="D2386" t="s">
        <v>1256</v>
      </c>
      <c r="E2386">
        <v>5</v>
      </c>
      <c r="F2386" t="s">
        <v>13817</v>
      </c>
      <c r="G2386" s="88">
        <v>1</v>
      </c>
      <c r="H2386" s="88" t="s">
        <v>8278</v>
      </c>
      <c r="I2386">
        <v>2</v>
      </c>
      <c r="J2386" t="s">
        <v>13818</v>
      </c>
      <c r="K2386" t="s">
        <v>13820</v>
      </c>
      <c r="L2386">
        <v>270107</v>
      </c>
      <c r="M2386" t="s">
        <v>13588</v>
      </c>
      <c r="N2386">
        <v>270107007</v>
      </c>
      <c r="O2386" t="s">
        <v>13618</v>
      </c>
      <c r="P2386">
        <v>0</v>
      </c>
      <c r="Q2386">
        <v>2352.84</v>
      </c>
      <c r="R2386">
        <v>0</v>
      </c>
    </row>
    <row r="2387" spans="1:18" x14ac:dyDescent="0.25">
      <c r="A2387">
        <v>5</v>
      </c>
      <c r="B2387">
        <v>5605</v>
      </c>
      <c r="C2387" t="s">
        <v>798</v>
      </c>
      <c r="D2387" t="s">
        <v>1256</v>
      </c>
      <c r="E2387">
        <v>6</v>
      </c>
      <c r="F2387" t="s">
        <v>13821</v>
      </c>
      <c r="G2387" s="88">
        <v>2</v>
      </c>
      <c r="H2387" s="88" t="s">
        <v>13770</v>
      </c>
      <c r="I2387">
        <v>2</v>
      </c>
      <c r="J2387" t="s">
        <v>13818</v>
      </c>
      <c r="K2387" t="s">
        <v>13822</v>
      </c>
      <c r="L2387">
        <v>270107</v>
      </c>
      <c r="M2387" t="s">
        <v>13588</v>
      </c>
      <c r="N2387">
        <v>270107007</v>
      </c>
      <c r="O2387" t="s">
        <v>13618</v>
      </c>
      <c r="P2387">
        <v>0</v>
      </c>
      <c r="Q2387">
        <v>8604.037355769231</v>
      </c>
      <c r="R2387">
        <v>0</v>
      </c>
    </row>
    <row r="2388" spans="1:18" x14ac:dyDescent="0.25">
      <c r="A2388">
        <v>5</v>
      </c>
      <c r="B2388">
        <v>5605</v>
      </c>
      <c r="C2388" t="s">
        <v>798</v>
      </c>
      <c r="D2388" t="s">
        <v>1256</v>
      </c>
      <c r="E2388">
        <v>6</v>
      </c>
      <c r="F2388" t="s">
        <v>13821</v>
      </c>
      <c r="G2388" s="88">
        <v>2</v>
      </c>
      <c r="H2388" s="88" t="s">
        <v>13770</v>
      </c>
      <c r="I2388">
        <v>2</v>
      </c>
      <c r="J2388" t="s">
        <v>13818</v>
      </c>
      <c r="K2388" t="s">
        <v>13823</v>
      </c>
      <c r="L2388">
        <v>270107</v>
      </c>
      <c r="M2388" t="s">
        <v>13588</v>
      </c>
      <c r="N2388">
        <v>270107007</v>
      </c>
      <c r="O2388" t="s">
        <v>13618</v>
      </c>
      <c r="P2388">
        <v>0</v>
      </c>
      <c r="Q2388">
        <v>2352.84</v>
      </c>
      <c r="R2388">
        <v>0</v>
      </c>
    </row>
    <row r="2389" spans="1:18" x14ac:dyDescent="0.25">
      <c r="A2389">
        <v>5</v>
      </c>
      <c r="B2389">
        <v>5606</v>
      </c>
      <c r="C2389" t="s">
        <v>798</v>
      </c>
      <c r="D2389" t="s">
        <v>1259</v>
      </c>
      <c r="E2389">
        <v>5</v>
      </c>
      <c r="F2389" t="s">
        <v>13817</v>
      </c>
      <c r="G2389" s="88">
        <v>1</v>
      </c>
      <c r="H2389" s="88" t="s">
        <v>8278</v>
      </c>
      <c r="I2389">
        <v>2</v>
      </c>
      <c r="J2389" t="s">
        <v>13818</v>
      </c>
      <c r="K2389" t="s">
        <v>13819</v>
      </c>
      <c r="L2389">
        <v>270107</v>
      </c>
      <c r="M2389" t="s">
        <v>13588</v>
      </c>
      <c r="N2389">
        <v>270107007</v>
      </c>
      <c r="O2389" t="s">
        <v>13618</v>
      </c>
      <c r="P2389">
        <v>0</v>
      </c>
      <c r="Q2389">
        <v>4223.3533333333307</v>
      </c>
      <c r="R2389">
        <v>0</v>
      </c>
    </row>
    <row r="2390" spans="1:18" x14ac:dyDescent="0.25">
      <c r="A2390">
        <v>5</v>
      </c>
      <c r="B2390">
        <v>5606</v>
      </c>
      <c r="C2390" t="s">
        <v>798</v>
      </c>
      <c r="D2390" t="s">
        <v>1259</v>
      </c>
      <c r="E2390">
        <v>5</v>
      </c>
      <c r="F2390" t="s">
        <v>13817</v>
      </c>
      <c r="G2390" s="88">
        <v>1</v>
      </c>
      <c r="H2390" s="88" t="s">
        <v>8278</v>
      </c>
      <c r="I2390">
        <v>2</v>
      </c>
      <c r="J2390" t="s">
        <v>13818</v>
      </c>
      <c r="K2390" t="s">
        <v>13820</v>
      </c>
      <c r="L2390">
        <v>270107</v>
      </c>
      <c r="M2390" t="s">
        <v>13588</v>
      </c>
      <c r="N2390">
        <v>270107007</v>
      </c>
      <c r="O2390" t="s">
        <v>13618</v>
      </c>
      <c r="P2390">
        <v>0</v>
      </c>
      <c r="Q2390">
        <v>2856.8558974359003</v>
      </c>
      <c r="R2390">
        <v>0</v>
      </c>
    </row>
    <row r="2391" spans="1:18" x14ac:dyDescent="0.25">
      <c r="A2391">
        <v>5</v>
      </c>
      <c r="B2391">
        <v>5606</v>
      </c>
      <c r="C2391" t="s">
        <v>798</v>
      </c>
      <c r="D2391" t="s">
        <v>1259</v>
      </c>
      <c r="E2391">
        <v>6</v>
      </c>
      <c r="F2391" t="s">
        <v>13821</v>
      </c>
      <c r="G2391" s="88">
        <v>2</v>
      </c>
      <c r="H2391" s="88" t="s">
        <v>13770</v>
      </c>
      <c r="I2391">
        <v>2</v>
      </c>
      <c r="J2391" t="s">
        <v>13818</v>
      </c>
      <c r="K2391" t="s">
        <v>13822</v>
      </c>
      <c r="L2391">
        <v>270107</v>
      </c>
      <c r="M2391" t="s">
        <v>13588</v>
      </c>
      <c r="N2391">
        <v>270107007</v>
      </c>
      <c r="O2391" t="s">
        <v>13618</v>
      </c>
      <c r="P2391">
        <v>0</v>
      </c>
      <c r="Q2391">
        <v>4223.3533333333307</v>
      </c>
      <c r="R2391">
        <v>0</v>
      </c>
    </row>
    <row r="2392" spans="1:18" x14ac:dyDescent="0.25">
      <c r="A2392">
        <v>5</v>
      </c>
      <c r="B2392">
        <v>5606</v>
      </c>
      <c r="C2392" t="s">
        <v>798</v>
      </c>
      <c r="D2392" t="s">
        <v>1259</v>
      </c>
      <c r="E2392">
        <v>6</v>
      </c>
      <c r="F2392" t="s">
        <v>13821</v>
      </c>
      <c r="G2392" s="88">
        <v>2</v>
      </c>
      <c r="H2392" s="88" t="s">
        <v>13770</v>
      </c>
      <c r="I2392">
        <v>2</v>
      </c>
      <c r="J2392" t="s">
        <v>13818</v>
      </c>
      <c r="K2392" t="s">
        <v>13823</v>
      </c>
      <c r="L2392">
        <v>270107</v>
      </c>
      <c r="M2392" t="s">
        <v>13588</v>
      </c>
      <c r="N2392">
        <v>270107007</v>
      </c>
      <c r="O2392" t="s">
        <v>13618</v>
      </c>
      <c r="P2392">
        <v>0</v>
      </c>
      <c r="Q2392">
        <v>2856.8558974359003</v>
      </c>
      <c r="R2392">
        <v>0</v>
      </c>
    </row>
    <row r="2393" spans="1:18" x14ac:dyDescent="0.25">
      <c r="A2393">
        <v>5</v>
      </c>
      <c r="B2393">
        <v>5701</v>
      </c>
      <c r="C2393" t="s">
        <v>798</v>
      </c>
      <c r="D2393" t="s">
        <v>1262</v>
      </c>
      <c r="E2393">
        <v>5</v>
      </c>
      <c r="F2393" t="s">
        <v>13817</v>
      </c>
      <c r="G2393" s="88">
        <v>1</v>
      </c>
      <c r="H2393" s="88" t="s">
        <v>8278</v>
      </c>
      <c r="I2393">
        <v>2</v>
      </c>
      <c r="J2393" t="s">
        <v>13818</v>
      </c>
      <c r="K2393" t="s">
        <v>13819</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5</v>
      </c>
      <c r="F2394" t="s">
        <v>13817</v>
      </c>
      <c r="G2394" s="88">
        <v>1</v>
      </c>
      <c r="H2394" s="88" t="s">
        <v>8278</v>
      </c>
      <c r="I2394">
        <v>2</v>
      </c>
      <c r="J2394" t="s">
        <v>13818</v>
      </c>
      <c r="K2394" t="s">
        <v>13820</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6</v>
      </c>
      <c r="F2395" t="s">
        <v>13821</v>
      </c>
      <c r="G2395" s="88">
        <v>2</v>
      </c>
      <c r="H2395" s="88" t="s">
        <v>13770</v>
      </c>
      <c r="I2395">
        <v>2</v>
      </c>
      <c r="J2395" t="s">
        <v>13818</v>
      </c>
      <c r="K2395" t="s">
        <v>13822</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6</v>
      </c>
      <c r="F2396" t="s">
        <v>13821</v>
      </c>
      <c r="G2396" s="88">
        <v>2</v>
      </c>
      <c r="H2396" s="88" t="s">
        <v>13770</v>
      </c>
      <c r="I2396">
        <v>2</v>
      </c>
      <c r="J2396" t="s">
        <v>13818</v>
      </c>
      <c r="K2396" t="s">
        <v>13823</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5</v>
      </c>
      <c r="F2397" t="s">
        <v>13817</v>
      </c>
      <c r="G2397" s="88">
        <v>1</v>
      </c>
      <c r="H2397" s="88" t="s">
        <v>8278</v>
      </c>
      <c r="I2397">
        <v>2</v>
      </c>
      <c r="J2397" t="s">
        <v>13818</v>
      </c>
      <c r="K2397" t="s">
        <v>13819</v>
      </c>
      <c r="L2397">
        <v>270107</v>
      </c>
      <c r="M2397" t="s">
        <v>13588</v>
      </c>
      <c r="N2397">
        <v>270107007</v>
      </c>
      <c r="O2397" t="s">
        <v>13618</v>
      </c>
      <c r="P2397">
        <v>0</v>
      </c>
      <c r="Q2397">
        <v>13892.148205128211</v>
      </c>
      <c r="R2397">
        <v>0</v>
      </c>
    </row>
    <row r="2398" spans="1:18" x14ac:dyDescent="0.25">
      <c r="A2398">
        <v>5</v>
      </c>
      <c r="B2398">
        <v>5703</v>
      </c>
      <c r="C2398" t="s">
        <v>798</v>
      </c>
      <c r="D2398" t="s">
        <v>1268</v>
      </c>
      <c r="E2398">
        <v>5</v>
      </c>
      <c r="F2398" t="s">
        <v>13817</v>
      </c>
      <c r="G2398" s="88">
        <v>1</v>
      </c>
      <c r="H2398" s="88" t="s">
        <v>8278</v>
      </c>
      <c r="I2398">
        <v>2</v>
      </c>
      <c r="J2398" t="s">
        <v>13818</v>
      </c>
      <c r="K2398" t="s">
        <v>13820</v>
      </c>
      <c r="L2398">
        <v>270107</v>
      </c>
      <c r="M2398" t="s">
        <v>13588</v>
      </c>
      <c r="N2398">
        <v>270107007</v>
      </c>
      <c r="O2398" t="s">
        <v>13618</v>
      </c>
      <c r="P2398">
        <v>0</v>
      </c>
      <c r="Q2398">
        <v>9201.6456410256415</v>
      </c>
      <c r="R2398">
        <v>0</v>
      </c>
    </row>
    <row r="2399" spans="1:18" x14ac:dyDescent="0.25">
      <c r="A2399">
        <v>5</v>
      </c>
      <c r="B2399">
        <v>5703</v>
      </c>
      <c r="C2399" t="s">
        <v>798</v>
      </c>
      <c r="D2399" t="s">
        <v>1268</v>
      </c>
      <c r="E2399">
        <v>6</v>
      </c>
      <c r="F2399" t="s">
        <v>13821</v>
      </c>
      <c r="G2399" s="88">
        <v>2</v>
      </c>
      <c r="H2399" s="88" t="s">
        <v>13770</v>
      </c>
      <c r="I2399">
        <v>2</v>
      </c>
      <c r="J2399" t="s">
        <v>13818</v>
      </c>
      <c r="K2399" t="s">
        <v>13771</v>
      </c>
      <c r="L2399">
        <v>270107</v>
      </c>
      <c r="M2399" t="s">
        <v>13588</v>
      </c>
      <c r="N2399">
        <v>270107007</v>
      </c>
      <c r="O2399" t="s">
        <v>13618</v>
      </c>
      <c r="P2399">
        <v>0</v>
      </c>
      <c r="Q2399">
        <v>1659.43076923077</v>
      </c>
      <c r="R2399">
        <v>0</v>
      </c>
    </row>
    <row r="2400" spans="1:18" x14ac:dyDescent="0.25">
      <c r="A2400">
        <v>5</v>
      </c>
      <c r="B2400">
        <v>5703</v>
      </c>
      <c r="C2400" t="s">
        <v>798</v>
      </c>
      <c r="D2400" t="s">
        <v>1268</v>
      </c>
      <c r="E2400">
        <v>6</v>
      </c>
      <c r="F2400" t="s">
        <v>13821</v>
      </c>
      <c r="G2400" s="88">
        <v>2</v>
      </c>
      <c r="H2400" s="88" t="s">
        <v>13770</v>
      </c>
      <c r="I2400">
        <v>2</v>
      </c>
      <c r="J2400" t="s">
        <v>13818</v>
      </c>
      <c r="K2400" t="s">
        <v>13822</v>
      </c>
      <c r="L2400">
        <v>270107</v>
      </c>
      <c r="M2400" t="s">
        <v>13588</v>
      </c>
      <c r="N2400">
        <v>270107007</v>
      </c>
      <c r="O2400" t="s">
        <v>13618</v>
      </c>
      <c r="P2400">
        <v>0</v>
      </c>
      <c r="Q2400">
        <v>10552.281538461541</v>
      </c>
      <c r="R2400">
        <v>0</v>
      </c>
    </row>
    <row r="2401" spans="1:18" x14ac:dyDescent="0.25">
      <c r="A2401">
        <v>5</v>
      </c>
      <c r="B2401">
        <v>5703</v>
      </c>
      <c r="C2401" t="s">
        <v>798</v>
      </c>
      <c r="D2401" t="s">
        <v>1268</v>
      </c>
      <c r="E2401">
        <v>6</v>
      </c>
      <c r="F2401" t="s">
        <v>13821</v>
      </c>
      <c r="G2401" s="88">
        <v>2</v>
      </c>
      <c r="H2401" s="88" t="s">
        <v>13770</v>
      </c>
      <c r="I2401">
        <v>2</v>
      </c>
      <c r="J2401" t="s">
        <v>13818</v>
      </c>
      <c r="K2401" t="s">
        <v>13823</v>
      </c>
      <c r="L2401">
        <v>270107</v>
      </c>
      <c r="M2401" t="s">
        <v>13588</v>
      </c>
      <c r="N2401">
        <v>270107007</v>
      </c>
      <c r="O2401" t="s">
        <v>13618</v>
      </c>
      <c r="P2401">
        <v>0</v>
      </c>
      <c r="Q2401">
        <v>10882.081538461542</v>
      </c>
      <c r="R2401">
        <v>0</v>
      </c>
    </row>
    <row r="2402" spans="1:18" x14ac:dyDescent="0.25">
      <c r="A2402">
        <v>5</v>
      </c>
      <c r="B2402">
        <v>5706</v>
      </c>
      <c r="C2402" t="s">
        <v>798</v>
      </c>
      <c r="D2402" t="s">
        <v>1277</v>
      </c>
      <c r="E2402">
        <v>5</v>
      </c>
      <c r="F2402" t="s">
        <v>13817</v>
      </c>
      <c r="G2402" s="88">
        <v>1</v>
      </c>
      <c r="H2402" s="88" t="s">
        <v>8278</v>
      </c>
      <c r="I2402">
        <v>2</v>
      </c>
      <c r="J2402" t="s">
        <v>13818</v>
      </c>
      <c r="K2402" t="s">
        <v>13819</v>
      </c>
      <c r="L2402">
        <v>270107</v>
      </c>
      <c r="M2402" t="s">
        <v>13588</v>
      </c>
      <c r="N2402">
        <v>270107007</v>
      </c>
      <c r="O2402" t="s">
        <v>13618</v>
      </c>
      <c r="P2402">
        <v>0</v>
      </c>
      <c r="Q2402">
        <v>4380.6840224359003</v>
      </c>
      <c r="R2402">
        <v>0</v>
      </c>
    </row>
    <row r="2403" spans="1:18" x14ac:dyDescent="0.25">
      <c r="A2403">
        <v>5</v>
      </c>
      <c r="B2403">
        <v>5706</v>
      </c>
      <c r="C2403" t="s">
        <v>798</v>
      </c>
      <c r="D2403" t="s">
        <v>1277</v>
      </c>
      <c r="E2403">
        <v>6</v>
      </c>
      <c r="F2403" t="s">
        <v>13821</v>
      </c>
      <c r="G2403" s="88">
        <v>2</v>
      </c>
      <c r="H2403" s="88" t="s">
        <v>13770</v>
      </c>
      <c r="I2403">
        <v>2</v>
      </c>
      <c r="J2403" t="s">
        <v>13818</v>
      </c>
      <c r="K2403" t="s">
        <v>13822</v>
      </c>
      <c r="L2403">
        <v>270107</v>
      </c>
      <c r="M2403" t="s">
        <v>13588</v>
      </c>
      <c r="N2403">
        <v>270107007</v>
      </c>
      <c r="O2403" t="s">
        <v>13618</v>
      </c>
      <c r="P2403">
        <v>0</v>
      </c>
      <c r="Q2403">
        <v>1938.3340625000001</v>
      </c>
      <c r="R2403">
        <v>0</v>
      </c>
    </row>
    <row r="2404" spans="1:18" x14ac:dyDescent="0.25">
      <c r="A2404">
        <v>5</v>
      </c>
      <c r="B2404">
        <v>5706</v>
      </c>
      <c r="C2404" t="s">
        <v>798</v>
      </c>
      <c r="D2404" t="s">
        <v>1277</v>
      </c>
      <c r="E2404">
        <v>6</v>
      </c>
      <c r="F2404" t="s">
        <v>13821</v>
      </c>
      <c r="G2404" s="88">
        <v>2</v>
      </c>
      <c r="H2404" s="88" t="s">
        <v>13770</v>
      </c>
      <c r="I2404">
        <v>2</v>
      </c>
      <c r="J2404" t="s">
        <v>13818</v>
      </c>
      <c r="K2404" t="s">
        <v>13823</v>
      </c>
      <c r="L2404">
        <v>270107</v>
      </c>
      <c r="M2404" t="s">
        <v>13588</v>
      </c>
      <c r="N2404">
        <v>270107007</v>
      </c>
      <c r="O2404" t="s">
        <v>13618</v>
      </c>
      <c r="P2404">
        <v>0</v>
      </c>
      <c r="Q2404">
        <v>2442.3499599359002</v>
      </c>
      <c r="R2404">
        <v>0</v>
      </c>
    </row>
    <row r="2405" spans="1:18" x14ac:dyDescent="0.25">
      <c r="A2405">
        <v>5</v>
      </c>
      <c r="B2405">
        <v>5801</v>
      </c>
      <c r="C2405" t="s">
        <v>798</v>
      </c>
      <c r="D2405" t="s">
        <v>1280</v>
      </c>
      <c r="E2405">
        <v>5</v>
      </c>
      <c r="F2405" t="s">
        <v>13817</v>
      </c>
      <c r="G2405" s="88">
        <v>1</v>
      </c>
      <c r="H2405" s="88" t="s">
        <v>8278</v>
      </c>
      <c r="I2405">
        <v>2</v>
      </c>
      <c r="J2405" t="s">
        <v>13818</v>
      </c>
      <c r="K2405" t="s">
        <v>13819</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5</v>
      </c>
      <c r="F2406" t="s">
        <v>13817</v>
      </c>
      <c r="G2406" s="88">
        <v>1</v>
      </c>
      <c r="H2406" s="88" t="s">
        <v>8278</v>
      </c>
      <c r="I2406">
        <v>2</v>
      </c>
      <c r="J2406" t="s">
        <v>13818</v>
      </c>
      <c r="K2406" t="s">
        <v>13820</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6</v>
      </c>
      <c r="F2407" t="s">
        <v>13821</v>
      </c>
      <c r="G2407" s="88">
        <v>2</v>
      </c>
      <c r="H2407" s="88" t="s">
        <v>13770</v>
      </c>
      <c r="I2407">
        <v>2</v>
      </c>
      <c r="J2407" t="s">
        <v>13818</v>
      </c>
      <c r="K2407" t="s">
        <v>13822</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6</v>
      </c>
      <c r="F2408" t="s">
        <v>13821</v>
      </c>
      <c r="G2408" s="88">
        <v>2</v>
      </c>
      <c r="H2408" s="88" t="s">
        <v>13770</v>
      </c>
      <c r="I2408">
        <v>2</v>
      </c>
      <c r="J2408" t="s">
        <v>13818</v>
      </c>
      <c r="K2408" t="s">
        <v>13823</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5</v>
      </c>
      <c r="F2409" t="s">
        <v>13817</v>
      </c>
      <c r="G2409" s="88">
        <v>1</v>
      </c>
      <c r="H2409" s="88" t="s">
        <v>8278</v>
      </c>
      <c r="I2409">
        <v>2</v>
      </c>
      <c r="J2409" t="s">
        <v>13818</v>
      </c>
      <c r="K2409" t="s">
        <v>13819</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5</v>
      </c>
      <c r="F2410" t="s">
        <v>13817</v>
      </c>
      <c r="G2410" s="88">
        <v>1</v>
      </c>
      <c r="H2410" s="88" t="s">
        <v>8278</v>
      </c>
      <c r="I2410">
        <v>2</v>
      </c>
      <c r="J2410" t="s">
        <v>13818</v>
      </c>
      <c r="K2410" t="s">
        <v>13820</v>
      </c>
      <c r="L2410">
        <v>270107</v>
      </c>
      <c r="M2410" t="s">
        <v>13588</v>
      </c>
      <c r="N2410">
        <v>270107007</v>
      </c>
      <c r="O2410" t="s">
        <v>13618</v>
      </c>
      <c r="P2410">
        <v>2284</v>
      </c>
      <c r="Q2410">
        <v>0</v>
      </c>
      <c r="R2410">
        <v>3525.019736842105</v>
      </c>
    </row>
    <row r="2411" spans="1:18" x14ac:dyDescent="0.25">
      <c r="A2411">
        <v>5</v>
      </c>
      <c r="B2411">
        <v>5802</v>
      </c>
      <c r="C2411" t="s">
        <v>798</v>
      </c>
      <c r="D2411" t="s">
        <v>1283</v>
      </c>
      <c r="E2411">
        <v>6</v>
      </c>
      <c r="F2411" t="s">
        <v>13821</v>
      </c>
      <c r="G2411" s="88">
        <v>2</v>
      </c>
      <c r="H2411" s="88" t="s">
        <v>13770</v>
      </c>
      <c r="I2411">
        <v>2</v>
      </c>
      <c r="J2411" t="s">
        <v>13818</v>
      </c>
      <c r="K2411" t="s">
        <v>13822</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6</v>
      </c>
      <c r="F2412" t="s">
        <v>13821</v>
      </c>
      <c r="G2412" s="88">
        <v>2</v>
      </c>
      <c r="H2412" s="88" t="s">
        <v>13770</v>
      </c>
      <c r="I2412">
        <v>2</v>
      </c>
      <c r="J2412" t="s">
        <v>13818</v>
      </c>
      <c r="K2412" t="s">
        <v>13823</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5</v>
      </c>
      <c r="F2413" t="s">
        <v>13817</v>
      </c>
      <c r="G2413" s="88">
        <v>1</v>
      </c>
      <c r="H2413" s="88" t="s">
        <v>8278</v>
      </c>
      <c r="I2413">
        <v>2</v>
      </c>
      <c r="J2413" t="s">
        <v>13818</v>
      </c>
      <c r="K2413" t="s">
        <v>13819</v>
      </c>
      <c r="L2413">
        <v>270107</v>
      </c>
      <c r="M2413" t="s">
        <v>13588</v>
      </c>
      <c r="N2413">
        <v>270107007</v>
      </c>
      <c r="O2413" t="s">
        <v>13618</v>
      </c>
      <c r="P2413">
        <v>0</v>
      </c>
      <c r="Q2413">
        <v>6161.6873958333308</v>
      </c>
      <c r="R2413">
        <v>0</v>
      </c>
    </row>
    <row r="2414" spans="1:18" x14ac:dyDescent="0.25">
      <c r="A2414">
        <v>5</v>
      </c>
      <c r="B2414">
        <v>5803</v>
      </c>
      <c r="C2414" t="s">
        <v>798</v>
      </c>
      <c r="D2414" t="s">
        <v>1286</v>
      </c>
      <c r="E2414">
        <v>6</v>
      </c>
      <c r="F2414" t="s">
        <v>13821</v>
      </c>
      <c r="G2414" s="88">
        <v>2</v>
      </c>
      <c r="H2414" s="88" t="s">
        <v>13770</v>
      </c>
      <c r="I2414">
        <v>2</v>
      </c>
      <c r="J2414" t="s">
        <v>13818</v>
      </c>
      <c r="K2414" t="s">
        <v>13822</v>
      </c>
      <c r="L2414">
        <v>270107</v>
      </c>
      <c r="M2414" t="s">
        <v>13588</v>
      </c>
      <c r="N2414">
        <v>270107007</v>
      </c>
      <c r="O2414" t="s">
        <v>13618</v>
      </c>
      <c r="P2414">
        <v>0</v>
      </c>
      <c r="Q2414">
        <v>6161.6873958333308</v>
      </c>
      <c r="R2414">
        <v>0</v>
      </c>
    </row>
    <row r="2415" spans="1:18" x14ac:dyDescent="0.25">
      <c r="A2415">
        <v>5</v>
      </c>
      <c r="B2415">
        <v>5804</v>
      </c>
      <c r="C2415" t="s">
        <v>798</v>
      </c>
      <c r="D2415" t="s">
        <v>1289</v>
      </c>
      <c r="E2415">
        <v>5</v>
      </c>
      <c r="F2415" t="s">
        <v>13817</v>
      </c>
      <c r="G2415" s="88">
        <v>1</v>
      </c>
      <c r="H2415" s="88" t="s">
        <v>8278</v>
      </c>
      <c r="I2415">
        <v>2</v>
      </c>
      <c r="J2415" t="s">
        <v>13818</v>
      </c>
      <c r="K2415" t="s">
        <v>13819</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5</v>
      </c>
      <c r="F2416" t="s">
        <v>13817</v>
      </c>
      <c r="G2416" s="88">
        <v>1</v>
      </c>
      <c r="H2416" s="88" t="s">
        <v>8278</v>
      </c>
      <c r="I2416">
        <v>2</v>
      </c>
      <c r="J2416" t="s">
        <v>13818</v>
      </c>
      <c r="K2416" t="s">
        <v>13820</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6</v>
      </c>
      <c r="F2417" t="s">
        <v>13821</v>
      </c>
      <c r="G2417" s="88">
        <v>2</v>
      </c>
      <c r="H2417" s="88" t="s">
        <v>13770</v>
      </c>
      <c r="I2417">
        <v>2</v>
      </c>
      <c r="J2417" t="s">
        <v>13818</v>
      </c>
      <c r="K2417" t="s">
        <v>13822</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6</v>
      </c>
      <c r="F2418" t="s">
        <v>13821</v>
      </c>
      <c r="G2418" s="88">
        <v>2</v>
      </c>
      <c r="H2418" s="88" t="s">
        <v>13770</v>
      </c>
      <c r="I2418">
        <v>2</v>
      </c>
      <c r="J2418" t="s">
        <v>13818</v>
      </c>
      <c r="K2418" t="s">
        <v>13823</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5</v>
      </c>
      <c r="F2419" t="s">
        <v>13817</v>
      </c>
      <c r="G2419" s="88">
        <v>1</v>
      </c>
      <c r="H2419" s="88" t="s">
        <v>8278</v>
      </c>
      <c r="I2419">
        <v>2</v>
      </c>
      <c r="J2419" t="s">
        <v>13818</v>
      </c>
      <c r="K2419" t="s">
        <v>13819</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5</v>
      </c>
      <c r="F2420" t="s">
        <v>13817</v>
      </c>
      <c r="G2420" s="88">
        <v>1</v>
      </c>
      <c r="H2420" s="88" t="s">
        <v>8278</v>
      </c>
      <c r="I2420">
        <v>2</v>
      </c>
      <c r="J2420" t="s">
        <v>13818</v>
      </c>
      <c r="K2420" t="s">
        <v>13820</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6</v>
      </c>
      <c r="F2421" t="s">
        <v>13821</v>
      </c>
      <c r="G2421" s="88">
        <v>2</v>
      </c>
      <c r="H2421" s="88" t="s">
        <v>13770</v>
      </c>
      <c r="I2421">
        <v>2</v>
      </c>
      <c r="J2421" t="s">
        <v>13818</v>
      </c>
      <c r="K2421" t="s">
        <v>13822</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6</v>
      </c>
      <c r="F2422" t="s">
        <v>13821</v>
      </c>
      <c r="G2422" s="88">
        <v>2</v>
      </c>
      <c r="H2422" s="88" t="s">
        <v>13770</v>
      </c>
      <c r="I2422">
        <v>2</v>
      </c>
      <c r="J2422" t="s">
        <v>13818</v>
      </c>
      <c r="K2422" t="s">
        <v>13823</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5</v>
      </c>
      <c r="F2423" t="s">
        <v>13817</v>
      </c>
      <c r="G2423" s="88">
        <v>1</v>
      </c>
      <c r="H2423" s="88" t="s">
        <v>8278</v>
      </c>
      <c r="I2423">
        <v>2</v>
      </c>
      <c r="J2423" t="s">
        <v>13818</v>
      </c>
      <c r="K2423" t="s">
        <v>13819</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5</v>
      </c>
      <c r="F2424" t="s">
        <v>13817</v>
      </c>
      <c r="G2424" s="88">
        <v>1</v>
      </c>
      <c r="H2424" s="88" t="s">
        <v>8278</v>
      </c>
      <c r="I2424">
        <v>2</v>
      </c>
      <c r="J2424" t="s">
        <v>13818</v>
      </c>
      <c r="K2424" t="s">
        <v>13820</v>
      </c>
      <c r="L2424">
        <v>270107</v>
      </c>
      <c r="M2424" t="s">
        <v>13588</v>
      </c>
      <c r="N2424">
        <v>270107007</v>
      </c>
      <c r="O2424" t="s">
        <v>13618</v>
      </c>
      <c r="P2424">
        <v>0</v>
      </c>
      <c r="Q2424">
        <v>0</v>
      </c>
      <c r="R2424">
        <v>324.45299145299151</v>
      </c>
    </row>
    <row r="2425" spans="1:18" x14ac:dyDescent="0.25">
      <c r="A2425">
        <v>6</v>
      </c>
      <c r="B2425">
        <v>6102</v>
      </c>
      <c r="C2425" t="s">
        <v>1781</v>
      </c>
      <c r="D2425" t="s">
        <v>1295</v>
      </c>
      <c r="E2425">
        <v>6</v>
      </c>
      <c r="F2425" t="s">
        <v>13821</v>
      </c>
      <c r="G2425" s="88">
        <v>2</v>
      </c>
      <c r="H2425" s="88" t="s">
        <v>13770</v>
      </c>
      <c r="I2425">
        <v>2</v>
      </c>
      <c r="J2425" t="s">
        <v>13818</v>
      </c>
      <c r="K2425" t="s">
        <v>13822</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6</v>
      </c>
      <c r="F2426" t="s">
        <v>13821</v>
      </c>
      <c r="G2426" s="88">
        <v>2</v>
      </c>
      <c r="H2426" s="88" t="s">
        <v>13770</v>
      </c>
      <c r="I2426">
        <v>2</v>
      </c>
      <c r="J2426" t="s">
        <v>13818</v>
      </c>
      <c r="K2426" t="s">
        <v>13823</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5</v>
      </c>
      <c r="F2427" t="s">
        <v>13817</v>
      </c>
      <c r="G2427" s="88">
        <v>1</v>
      </c>
      <c r="H2427" s="88" t="s">
        <v>8278</v>
      </c>
      <c r="I2427">
        <v>2</v>
      </c>
      <c r="J2427" t="s">
        <v>13818</v>
      </c>
      <c r="K2427" t="s">
        <v>13819</v>
      </c>
      <c r="L2427">
        <v>270107</v>
      </c>
      <c r="M2427" t="s">
        <v>13588</v>
      </c>
      <c r="N2427">
        <v>270107007</v>
      </c>
      <c r="O2427" t="s">
        <v>13618</v>
      </c>
      <c r="P2427">
        <v>0</v>
      </c>
      <c r="Q2427">
        <v>693.98529411764696</v>
      </c>
      <c r="R2427">
        <v>0</v>
      </c>
    </row>
    <row r="2428" spans="1:18" x14ac:dyDescent="0.25">
      <c r="A2428">
        <v>6</v>
      </c>
      <c r="B2428">
        <v>6103</v>
      </c>
      <c r="C2428" t="s">
        <v>1781</v>
      </c>
      <c r="D2428" t="s">
        <v>1298</v>
      </c>
      <c r="E2428">
        <v>5</v>
      </c>
      <c r="F2428" t="s">
        <v>13817</v>
      </c>
      <c r="G2428" s="88">
        <v>1</v>
      </c>
      <c r="H2428" s="88" t="s">
        <v>8278</v>
      </c>
      <c r="I2428">
        <v>2</v>
      </c>
      <c r="J2428" t="s">
        <v>13818</v>
      </c>
      <c r="K2428" t="s">
        <v>13820</v>
      </c>
      <c r="L2428">
        <v>270107</v>
      </c>
      <c r="M2428" t="s">
        <v>13588</v>
      </c>
      <c r="N2428">
        <v>270107007</v>
      </c>
      <c r="O2428" t="s">
        <v>13618</v>
      </c>
      <c r="P2428">
        <v>0</v>
      </c>
      <c r="Q2428">
        <v>2144.7918875242399</v>
      </c>
      <c r="R2428">
        <v>0</v>
      </c>
    </row>
    <row r="2429" spans="1:18" x14ac:dyDescent="0.25">
      <c r="A2429">
        <v>6</v>
      </c>
      <c r="B2429">
        <v>6103</v>
      </c>
      <c r="C2429" t="s">
        <v>1781</v>
      </c>
      <c r="D2429" t="s">
        <v>1298</v>
      </c>
      <c r="E2429">
        <v>6</v>
      </c>
      <c r="F2429" t="s">
        <v>13821</v>
      </c>
      <c r="G2429" s="88">
        <v>2</v>
      </c>
      <c r="H2429" s="88" t="s">
        <v>13770</v>
      </c>
      <c r="I2429">
        <v>2</v>
      </c>
      <c r="J2429" t="s">
        <v>13818</v>
      </c>
      <c r="K2429" t="s">
        <v>13822</v>
      </c>
      <c r="L2429">
        <v>270107</v>
      </c>
      <c r="M2429" t="s">
        <v>13588</v>
      </c>
      <c r="N2429">
        <v>270107007</v>
      </c>
      <c r="O2429" t="s">
        <v>13618</v>
      </c>
      <c r="P2429">
        <v>0</v>
      </c>
      <c r="Q2429">
        <v>693.98529411764696</v>
      </c>
      <c r="R2429">
        <v>0</v>
      </c>
    </row>
    <row r="2430" spans="1:18" x14ac:dyDescent="0.25">
      <c r="A2430">
        <v>6</v>
      </c>
      <c r="B2430">
        <v>6103</v>
      </c>
      <c r="C2430" t="s">
        <v>1781</v>
      </c>
      <c r="D2430" t="s">
        <v>1298</v>
      </c>
      <c r="E2430">
        <v>6</v>
      </c>
      <c r="F2430" t="s">
        <v>13821</v>
      </c>
      <c r="G2430" s="88">
        <v>2</v>
      </c>
      <c r="H2430" s="88" t="s">
        <v>13770</v>
      </c>
      <c r="I2430">
        <v>2</v>
      </c>
      <c r="J2430" t="s">
        <v>13818</v>
      </c>
      <c r="K2430" t="s">
        <v>13823</v>
      </c>
      <c r="L2430">
        <v>270107</v>
      </c>
      <c r="M2430" t="s">
        <v>13588</v>
      </c>
      <c r="N2430">
        <v>270107007</v>
      </c>
      <c r="O2430" t="s">
        <v>13618</v>
      </c>
      <c r="P2430">
        <v>0</v>
      </c>
      <c r="Q2430">
        <v>2144.7918875242399</v>
      </c>
      <c r="R2430">
        <v>0</v>
      </c>
    </row>
    <row r="2431" spans="1:18" x14ac:dyDescent="0.25">
      <c r="A2431">
        <v>6</v>
      </c>
      <c r="B2431">
        <v>6104</v>
      </c>
      <c r="C2431" t="s">
        <v>1781</v>
      </c>
      <c r="D2431" t="s">
        <v>1301</v>
      </c>
      <c r="E2431">
        <v>5</v>
      </c>
      <c r="F2431" t="s">
        <v>13817</v>
      </c>
      <c r="G2431" s="88">
        <v>1</v>
      </c>
      <c r="H2431" s="88" t="s">
        <v>8278</v>
      </c>
      <c r="I2431">
        <v>2</v>
      </c>
      <c r="J2431" t="s">
        <v>13818</v>
      </c>
      <c r="K2431" t="s">
        <v>13819</v>
      </c>
      <c r="L2431">
        <v>270107</v>
      </c>
      <c r="M2431" t="s">
        <v>13588</v>
      </c>
      <c r="N2431">
        <v>270107007</v>
      </c>
      <c r="O2431" t="s">
        <v>13618</v>
      </c>
      <c r="P2431">
        <v>0</v>
      </c>
      <c r="Q2431">
        <v>2808.3085936261286</v>
      </c>
      <c r="R2431">
        <v>0</v>
      </c>
    </row>
    <row r="2432" spans="1:18" x14ac:dyDescent="0.25">
      <c r="A2432">
        <v>6</v>
      </c>
      <c r="B2432">
        <v>6104</v>
      </c>
      <c r="C2432" t="s">
        <v>1781</v>
      </c>
      <c r="D2432" t="s">
        <v>1301</v>
      </c>
      <c r="E2432">
        <v>6</v>
      </c>
      <c r="F2432" t="s">
        <v>13821</v>
      </c>
      <c r="G2432" s="88">
        <v>2</v>
      </c>
      <c r="H2432" s="88" t="s">
        <v>13770</v>
      </c>
      <c r="I2432">
        <v>2</v>
      </c>
      <c r="J2432" t="s">
        <v>13818</v>
      </c>
      <c r="K2432" t="s">
        <v>13822</v>
      </c>
      <c r="L2432">
        <v>270107</v>
      </c>
      <c r="M2432" t="s">
        <v>13588</v>
      </c>
      <c r="N2432">
        <v>270107007</v>
      </c>
      <c r="O2432" t="s">
        <v>13618</v>
      </c>
      <c r="P2432">
        <v>0</v>
      </c>
      <c r="Q2432">
        <v>2808.3085936261286</v>
      </c>
      <c r="R2432">
        <v>0</v>
      </c>
    </row>
    <row r="2433" spans="1:18" x14ac:dyDescent="0.25">
      <c r="A2433">
        <v>6</v>
      </c>
      <c r="B2433">
        <v>6105</v>
      </c>
      <c r="C2433" t="s">
        <v>1781</v>
      </c>
      <c r="D2433" t="s">
        <v>1304</v>
      </c>
      <c r="E2433">
        <v>5</v>
      </c>
      <c r="F2433" t="s">
        <v>13817</v>
      </c>
      <c r="G2433" s="88">
        <v>1</v>
      </c>
      <c r="H2433" s="88" t="s">
        <v>8278</v>
      </c>
      <c r="I2433">
        <v>2</v>
      </c>
      <c r="J2433" t="s">
        <v>13818</v>
      </c>
      <c r="K2433" t="s">
        <v>13819</v>
      </c>
      <c r="L2433">
        <v>270107</v>
      </c>
      <c r="M2433" t="s">
        <v>13588</v>
      </c>
      <c r="N2433">
        <v>270107007</v>
      </c>
      <c r="O2433" t="s">
        <v>13618</v>
      </c>
      <c r="P2433">
        <v>0</v>
      </c>
      <c r="Q2433">
        <v>2723.2829338585939</v>
      </c>
      <c r="R2433">
        <v>0</v>
      </c>
    </row>
    <row r="2434" spans="1:18" x14ac:dyDescent="0.25">
      <c r="A2434">
        <v>6</v>
      </c>
      <c r="B2434">
        <v>6105</v>
      </c>
      <c r="C2434" t="s">
        <v>1781</v>
      </c>
      <c r="D2434" t="s">
        <v>1304</v>
      </c>
      <c r="E2434">
        <v>5</v>
      </c>
      <c r="F2434" t="s">
        <v>13817</v>
      </c>
      <c r="G2434" s="88">
        <v>1</v>
      </c>
      <c r="H2434" s="88" t="s">
        <v>8278</v>
      </c>
      <c r="I2434">
        <v>2</v>
      </c>
      <c r="J2434" t="s">
        <v>13818</v>
      </c>
      <c r="K2434" t="s">
        <v>13820</v>
      </c>
      <c r="L2434">
        <v>270107</v>
      </c>
      <c r="M2434" t="s">
        <v>13588</v>
      </c>
      <c r="N2434">
        <v>270107007</v>
      </c>
      <c r="O2434" t="s">
        <v>13618</v>
      </c>
      <c r="P2434">
        <v>0</v>
      </c>
      <c r="Q2434">
        <v>1337.1585714285709</v>
      </c>
      <c r="R2434">
        <v>0</v>
      </c>
    </row>
    <row r="2435" spans="1:18" x14ac:dyDescent="0.25">
      <c r="A2435">
        <v>6</v>
      </c>
      <c r="B2435">
        <v>6105</v>
      </c>
      <c r="C2435" t="s">
        <v>1781</v>
      </c>
      <c r="D2435" t="s">
        <v>1304</v>
      </c>
      <c r="E2435">
        <v>6</v>
      </c>
      <c r="F2435" t="s">
        <v>13821</v>
      </c>
      <c r="G2435" s="88">
        <v>2</v>
      </c>
      <c r="H2435" s="88" t="s">
        <v>13770</v>
      </c>
      <c r="I2435">
        <v>2</v>
      </c>
      <c r="J2435" t="s">
        <v>13818</v>
      </c>
      <c r="K2435" t="s">
        <v>13822</v>
      </c>
      <c r="L2435">
        <v>270107</v>
      </c>
      <c r="M2435" t="s">
        <v>13588</v>
      </c>
      <c r="N2435">
        <v>270107007</v>
      </c>
      <c r="O2435" t="s">
        <v>13618</v>
      </c>
      <c r="P2435">
        <v>0</v>
      </c>
      <c r="Q2435">
        <v>2240.304911880572</v>
      </c>
      <c r="R2435">
        <v>0</v>
      </c>
    </row>
    <row r="2436" spans="1:18" x14ac:dyDescent="0.25">
      <c r="A2436">
        <v>6</v>
      </c>
      <c r="B2436">
        <v>6105</v>
      </c>
      <c r="C2436" t="s">
        <v>1781</v>
      </c>
      <c r="D2436" t="s">
        <v>1304</v>
      </c>
      <c r="E2436">
        <v>6</v>
      </c>
      <c r="F2436" t="s">
        <v>13821</v>
      </c>
      <c r="G2436" s="88">
        <v>2</v>
      </c>
      <c r="H2436" s="88" t="s">
        <v>13770</v>
      </c>
      <c r="I2436">
        <v>2</v>
      </c>
      <c r="J2436" t="s">
        <v>13818</v>
      </c>
      <c r="K2436" t="s">
        <v>13823</v>
      </c>
      <c r="L2436">
        <v>270107</v>
      </c>
      <c r="M2436" t="s">
        <v>13588</v>
      </c>
      <c r="N2436">
        <v>270107007</v>
      </c>
      <c r="O2436" t="s">
        <v>13618</v>
      </c>
      <c r="P2436">
        <v>0</v>
      </c>
      <c r="Q2436">
        <v>1820.136593406593</v>
      </c>
      <c r="R2436">
        <v>0</v>
      </c>
    </row>
    <row r="2437" spans="1:18" x14ac:dyDescent="0.25">
      <c r="A2437">
        <v>6</v>
      </c>
      <c r="B2437">
        <v>6106</v>
      </c>
      <c r="C2437" t="s">
        <v>1781</v>
      </c>
      <c r="D2437" t="s">
        <v>1307</v>
      </c>
      <c r="E2437">
        <v>5</v>
      </c>
      <c r="F2437" t="s">
        <v>13817</v>
      </c>
      <c r="G2437" s="88">
        <v>1</v>
      </c>
      <c r="H2437" s="88" t="s">
        <v>8278</v>
      </c>
      <c r="I2437">
        <v>2</v>
      </c>
      <c r="J2437" t="s">
        <v>13818</v>
      </c>
      <c r="K2437" t="s">
        <v>13819</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5</v>
      </c>
      <c r="F2438" t="s">
        <v>13817</v>
      </c>
      <c r="G2438" s="88">
        <v>1</v>
      </c>
      <c r="H2438" s="88" t="s">
        <v>8278</v>
      </c>
      <c r="I2438">
        <v>2</v>
      </c>
      <c r="J2438" t="s">
        <v>13818</v>
      </c>
      <c r="K2438" t="s">
        <v>13820</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6</v>
      </c>
      <c r="F2439" t="s">
        <v>13821</v>
      </c>
      <c r="G2439" s="88">
        <v>2</v>
      </c>
      <c r="H2439" s="88" t="s">
        <v>13770</v>
      </c>
      <c r="I2439">
        <v>2</v>
      </c>
      <c r="J2439" t="s">
        <v>13818</v>
      </c>
      <c r="K2439" t="s">
        <v>13822</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6</v>
      </c>
      <c r="F2440" t="s">
        <v>13821</v>
      </c>
      <c r="G2440" s="88">
        <v>2</v>
      </c>
      <c r="H2440" s="88" t="s">
        <v>13770</v>
      </c>
      <c r="I2440">
        <v>2</v>
      </c>
      <c r="J2440" t="s">
        <v>13818</v>
      </c>
      <c r="K2440" t="s">
        <v>13823</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5</v>
      </c>
      <c r="F2441" t="s">
        <v>13817</v>
      </c>
      <c r="G2441" s="88">
        <v>1</v>
      </c>
      <c r="H2441" s="88" t="s">
        <v>8278</v>
      </c>
      <c r="I2441">
        <v>2</v>
      </c>
      <c r="J2441" t="s">
        <v>13818</v>
      </c>
      <c r="K2441" t="s">
        <v>13819</v>
      </c>
      <c r="L2441">
        <v>270107</v>
      </c>
      <c r="M2441" t="s">
        <v>13588</v>
      </c>
      <c r="N2441">
        <v>270107007</v>
      </c>
      <c r="O2441" t="s">
        <v>13618</v>
      </c>
      <c r="P2441">
        <v>0</v>
      </c>
      <c r="Q2441">
        <v>1387.99688990255</v>
      </c>
      <c r="R2441">
        <v>0</v>
      </c>
    </row>
    <row r="2442" spans="1:18" x14ac:dyDescent="0.25">
      <c r="A2442">
        <v>6</v>
      </c>
      <c r="B2442">
        <v>6107</v>
      </c>
      <c r="C2442" t="s">
        <v>1781</v>
      </c>
      <c r="D2442" t="s">
        <v>1310</v>
      </c>
      <c r="E2442">
        <v>5</v>
      </c>
      <c r="F2442" t="s">
        <v>13817</v>
      </c>
      <c r="G2442" s="88">
        <v>1</v>
      </c>
      <c r="H2442" s="88" t="s">
        <v>8278</v>
      </c>
      <c r="I2442">
        <v>2</v>
      </c>
      <c r="J2442" t="s">
        <v>13818</v>
      </c>
      <c r="K2442" t="s">
        <v>13820</v>
      </c>
      <c r="L2442">
        <v>270107</v>
      </c>
      <c r="M2442" t="s">
        <v>13588</v>
      </c>
      <c r="N2442">
        <v>270107007</v>
      </c>
      <c r="O2442" t="s">
        <v>13618</v>
      </c>
      <c r="P2442">
        <v>0</v>
      </c>
      <c r="Q2442">
        <v>482.97802197802201</v>
      </c>
      <c r="R2442">
        <v>0</v>
      </c>
    </row>
    <row r="2443" spans="1:18" x14ac:dyDescent="0.25">
      <c r="A2443">
        <v>6</v>
      </c>
      <c r="B2443">
        <v>6107</v>
      </c>
      <c r="C2443" t="s">
        <v>1781</v>
      </c>
      <c r="D2443" t="s">
        <v>1310</v>
      </c>
      <c r="E2443">
        <v>6</v>
      </c>
      <c r="F2443" t="s">
        <v>13821</v>
      </c>
      <c r="G2443" s="88">
        <v>2</v>
      </c>
      <c r="H2443" s="88" t="s">
        <v>13770</v>
      </c>
      <c r="I2443">
        <v>2</v>
      </c>
      <c r="J2443" t="s">
        <v>13818</v>
      </c>
      <c r="K2443" t="s">
        <v>13822</v>
      </c>
      <c r="L2443">
        <v>270107</v>
      </c>
      <c r="M2443" t="s">
        <v>13588</v>
      </c>
      <c r="N2443">
        <v>270107007</v>
      </c>
      <c r="O2443" t="s">
        <v>13618</v>
      </c>
      <c r="P2443">
        <v>0</v>
      </c>
      <c r="Q2443">
        <v>1387.99688990255</v>
      </c>
      <c r="R2443">
        <v>0</v>
      </c>
    </row>
    <row r="2444" spans="1:18" x14ac:dyDescent="0.25">
      <c r="A2444">
        <v>6</v>
      </c>
      <c r="B2444">
        <v>6107</v>
      </c>
      <c r="C2444" t="s">
        <v>1781</v>
      </c>
      <c r="D2444" t="s">
        <v>1310</v>
      </c>
      <c r="E2444">
        <v>6</v>
      </c>
      <c r="F2444" t="s">
        <v>13821</v>
      </c>
      <c r="G2444" s="88">
        <v>2</v>
      </c>
      <c r="H2444" s="88" t="s">
        <v>13770</v>
      </c>
      <c r="I2444">
        <v>2</v>
      </c>
      <c r="J2444" t="s">
        <v>13818</v>
      </c>
      <c r="K2444" t="s">
        <v>13823</v>
      </c>
      <c r="L2444">
        <v>270107</v>
      </c>
      <c r="M2444" t="s">
        <v>13588</v>
      </c>
      <c r="N2444">
        <v>270107007</v>
      </c>
      <c r="O2444" t="s">
        <v>13618</v>
      </c>
      <c r="P2444">
        <v>0</v>
      </c>
      <c r="Q2444">
        <v>482.97802197802201</v>
      </c>
      <c r="R2444">
        <v>0</v>
      </c>
    </row>
    <row r="2445" spans="1:18" x14ac:dyDescent="0.25">
      <c r="A2445">
        <v>6</v>
      </c>
      <c r="B2445">
        <v>6108</v>
      </c>
      <c r="C2445" t="s">
        <v>1781</v>
      </c>
      <c r="D2445" t="s">
        <v>1313</v>
      </c>
      <c r="E2445">
        <v>5</v>
      </c>
      <c r="F2445" t="s">
        <v>13817</v>
      </c>
      <c r="G2445" s="88">
        <v>1</v>
      </c>
      <c r="H2445" s="88" t="s">
        <v>8278</v>
      </c>
      <c r="I2445">
        <v>2</v>
      </c>
      <c r="J2445" t="s">
        <v>13818</v>
      </c>
      <c r="K2445" t="s">
        <v>13819</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5</v>
      </c>
      <c r="F2446" t="s">
        <v>13817</v>
      </c>
      <c r="G2446" s="88">
        <v>1</v>
      </c>
      <c r="H2446" s="88" t="s">
        <v>8278</v>
      </c>
      <c r="I2446">
        <v>2</v>
      </c>
      <c r="J2446" t="s">
        <v>13818</v>
      </c>
      <c r="K2446" t="s">
        <v>13820</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6</v>
      </c>
      <c r="F2447" t="s">
        <v>13821</v>
      </c>
      <c r="G2447" s="88">
        <v>2</v>
      </c>
      <c r="H2447" s="88" t="s">
        <v>13770</v>
      </c>
      <c r="I2447">
        <v>2</v>
      </c>
      <c r="J2447" t="s">
        <v>13818</v>
      </c>
      <c r="K2447" t="s">
        <v>13822</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6</v>
      </c>
      <c r="F2448" t="s">
        <v>13821</v>
      </c>
      <c r="G2448" s="88">
        <v>2</v>
      </c>
      <c r="H2448" s="88" t="s">
        <v>13770</v>
      </c>
      <c r="I2448">
        <v>2</v>
      </c>
      <c r="J2448" t="s">
        <v>13818</v>
      </c>
      <c r="K2448" t="s">
        <v>13823</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5</v>
      </c>
      <c r="F2449" t="s">
        <v>13817</v>
      </c>
      <c r="G2449" s="88">
        <v>1</v>
      </c>
      <c r="H2449" s="88" t="s">
        <v>8278</v>
      </c>
      <c r="I2449">
        <v>2</v>
      </c>
      <c r="J2449" t="s">
        <v>13818</v>
      </c>
      <c r="K2449" t="s">
        <v>13819</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5</v>
      </c>
      <c r="F2450" t="s">
        <v>13817</v>
      </c>
      <c r="G2450" s="88">
        <v>1</v>
      </c>
      <c r="H2450" s="88" t="s">
        <v>8278</v>
      </c>
      <c r="I2450">
        <v>2</v>
      </c>
      <c r="J2450" t="s">
        <v>13818</v>
      </c>
      <c r="K2450" t="s">
        <v>13820</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6</v>
      </c>
      <c r="F2451" t="s">
        <v>13821</v>
      </c>
      <c r="G2451" s="88">
        <v>2</v>
      </c>
      <c r="H2451" s="88" t="s">
        <v>13770</v>
      </c>
      <c r="I2451">
        <v>2</v>
      </c>
      <c r="J2451" t="s">
        <v>13818</v>
      </c>
      <c r="K2451" t="s">
        <v>13822</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6</v>
      </c>
      <c r="F2452" t="s">
        <v>13821</v>
      </c>
      <c r="G2452" s="88">
        <v>2</v>
      </c>
      <c r="H2452" s="88" t="s">
        <v>13770</v>
      </c>
      <c r="I2452">
        <v>2</v>
      </c>
      <c r="J2452" t="s">
        <v>13818</v>
      </c>
      <c r="K2452" t="s">
        <v>13823</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5</v>
      </c>
      <c r="F2453" t="s">
        <v>13817</v>
      </c>
      <c r="G2453" s="88">
        <v>1</v>
      </c>
      <c r="H2453" s="88" t="s">
        <v>8278</v>
      </c>
      <c r="I2453">
        <v>2</v>
      </c>
      <c r="J2453" t="s">
        <v>13818</v>
      </c>
      <c r="K2453" t="s">
        <v>13819</v>
      </c>
      <c r="L2453">
        <v>270107</v>
      </c>
      <c r="M2453" t="s">
        <v>13588</v>
      </c>
      <c r="N2453">
        <v>270107007</v>
      </c>
      <c r="O2453" t="s">
        <v>13618</v>
      </c>
      <c r="P2453">
        <v>0</v>
      </c>
      <c r="Q2453">
        <v>1629.4727500579329</v>
      </c>
      <c r="R2453">
        <v>0</v>
      </c>
    </row>
    <row r="2454" spans="1:18" x14ac:dyDescent="0.25">
      <c r="A2454">
        <v>6</v>
      </c>
      <c r="B2454">
        <v>6111</v>
      </c>
      <c r="C2454" t="s">
        <v>1781</v>
      </c>
      <c r="D2454" t="s">
        <v>1322</v>
      </c>
      <c r="E2454">
        <v>5</v>
      </c>
      <c r="F2454" t="s">
        <v>13817</v>
      </c>
      <c r="G2454" s="88">
        <v>1</v>
      </c>
      <c r="H2454" s="88" t="s">
        <v>8278</v>
      </c>
      <c r="I2454">
        <v>2</v>
      </c>
      <c r="J2454" t="s">
        <v>13818</v>
      </c>
      <c r="K2454" t="s">
        <v>13820</v>
      </c>
      <c r="L2454">
        <v>270107</v>
      </c>
      <c r="M2454" t="s">
        <v>13588</v>
      </c>
      <c r="N2454">
        <v>270107007</v>
      </c>
      <c r="O2454" t="s">
        <v>13618</v>
      </c>
      <c r="P2454">
        <v>0</v>
      </c>
      <c r="Q2454">
        <v>967.82857142857097</v>
      </c>
      <c r="R2454">
        <v>0</v>
      </c>
    </row>
    <row r="2455" spans="1:18" x14ac:dyDescent="0.25">
      <c r="A2455">
        <v>6</v>
      </c>
      <c r="B2455">
        <v>6111</v>
      </c>
      <c r="C2455" t="s">
        <v>1781</v>
      </c>
      <c r="D2455" t="s">
        <v>1322</v>
      </c>
      <c r="E2455">
        <v>6</v>
      </c>
      <c r="F2455" t="s">
        <v>13821</v>
      </c>
      <c r="G2455" s="88">
        <v>2</v>
      </c>
      <c r="H2455" s="88" t="s">
        <v>13770</v>
      </c>
      <c r="I2455">
        <v>2</v>
      </c>
      <c r="J2455" t="s">
        <v>13818</v>
      </c>
      <c r="K2455" t="s">
        <v>13822</v>
      </c>
      <c r="L2455">
        <v>270107</v>
      </c>
      <c r="M2455" t="s">
        <v>13588</v>
      </c>
      <c r="N2455">
        <v>270107007</v>
      </c>
      <c r="O2455" t="s">
        <v>13618</v>
      </c>
      <c r="P2455">
        <v>0</v>
      </c>
      <c r="Q2455">
        <v>1629.4727500579329</v>
      </c>
      <c r="R2455">
        <v>0</v>
      </c>
    </row>
    <row r="2456" spans="1:18" x14ac:dyDescent="0.25">
      <c r="A2456">
        <v>6</v>
      </c>
      <c r="B2456">
        <v>6111</v>
      </c>
      <c r="C2456" t="s">
        <v>1781</v>
      </c>
      <c r="D2456" t="s">
        <v>1322</v>
      </c>
      <c r="E2456">
        <v>6</v>
      </c>
      <c r="F2456" t="s">
        <v>13821</v>
      </c>
      <c r="G2456" s="88">
        <v>2</v>
      </c>
      <c r="H2456" s="88" t="s">
        <v>13770</v>
      </c>
      <c r="I2456">
        <v>2</v>
      </c>
      <c r="J2456" t="s">
        <v>13818</v>
      </c>
      <c r="K2456" t="s">
        <v>13823</v>
      </c>
      <c r="L2456">
        <v>270107</v>
      </c>
      <c r="M2456" t="s">
        <v>13588</v>
      </c>
      <c r="N2456">
        <v>270107007</v>
      </c>
      <c r="O2456" t="s">
        <v>13618</v>
      </c>
      <c r="P2456">
        <v>0</v>
      </c>
      <c r="Q2456">
        <v>967.82857142857097</v>
      </c>
      <c r="R2456">
        <v>0</v>
      </c>
    </row>
    <row r="2457" spans="1:18" x14ac:dyDescent="0.25">
      <c r="A2457">
        <v>6</v>
      </c>
      <c r="B2457">
        <v>6112</v>
      </c>
      <c r="C2457" t="s">
        <v>1781</v>
      </c>
      <c r="D2457" t="s">
        <v>1325</v>
      </c>
      <c r="E2457">
        <v>5</v>
      </c>
      <c r="F2457" t="s">
        <v>13817</v>
      </c>
      <c r="G2457" s="88">
        <v>1</v>
      </c>
      <c r="H2457" s="88" t="s">
        <v>8278</v>
      </c>
      <c r="I2457">
        <v>2</v>
      </c>
      <c r="J2457" t="s">
        <v>13818</v>
      </c>
      <c r="K2457" t="s">
        <v>13819</v>
      </c>
      <c r="L2457">
        <v>270107</v>
      </c>
      <c r="M2457" t="s">
        <v>13588</v>
      </c>
      <c r="N2457">
        <v>270107007</v>
      </c>
      <c r="O2457" t="s">
        <v>13618</v>
      </c>
      <c r="P2457">
        <v>0</v>
      </c>
      <c r="Q2457">
        <v>9502.9732865802343</v>
      </c>
      <c r="R2457">
        <v>0</v>
      </c>
    </row>
    <row r="2458" spans="1:18" x14ac:dyDescent="0.25">
      <c r="A2458">
        <v>6</v>
      </c>
      <c r="B2458">
        <v>6112</v>
      </c>
      <c r="C2458" t="s">
        <v>1781</v>
      </c>
      <c r="D2458" t="s">
        <v>1325</v>
      </c>
      <c r="E2458">
        <v>5</v>
      </c>
      <c r="F2458" t="s">
        <v>13817</v>
      </c>
      <c r="G2458" s="88">
        <v>1</v>
      </c>
      <c r="H2458" s="88" t="s">
        <v>8278</v>
      </c>
      <c r="I2458">
        <v>2</v>
      </c>
      <c r="J2458" t="s">
        <v>13818</v>
      </c>
      <c r="K2458" t="s">
        <v>13820</v>
      </c>
      <c r="L2458">
        <v>270107</v>
      </c>
      <c r="M2458" t="s">
        <v>13588</v>
      </c>
      <c r="N2458">
        <v>270107007</v>
      </c>
      <c r="O2458" t="s">
        <v>13618</v>
      </c>
      <c r="P2458">
        <v>0</v>
      </c>
      <c r="Q2458">
        <v>369.33</v>
      </c>
      <c r="R2458">
        <v>0</v>
      </c>
    </row>
    <row r="2459" spans="1:18" x14ac:dyDescent="0.25">
      <c r="A2459">
        <v>6</v>
      </c>
      <c r="B2459">
        <v>6112</v>
      </c>
      <c r="C2459" t="s">
        <v>1781</v>
      </c>
      <c r="D2459" t="s">
        <v>1325</v>
      </c>
      <c r="E2459">
        <v>6</v>
      </c>
      <c r="F2459" t="s">
        <v>13821</v>
      </c>
      <c r="G2459" s="88">
        <v>2</v>
      </c>
      <c r="H2459" s="88" t="s">
        <v>13770</v>
      </c>
      <c r="I2459">
        <v>2</v>
      </c>
      <c r="J2459" t="s">
        <v>13818</v>
      </c>
      <c r="K2459" t="s">
        <v>13822</v>
      </c>
      <c r="L2459">
        <v>270107</v>
      </c>
      <c r="M2459" t="s">
        <v>13588</v>
      </c>
      <c r="N2459">
        <v>270107007</v>
      </c>
      <c r="O2459" t="s">
        <v>13618</v>
      </c>
      <c r="P2459">
        <v>0</v>
      </c>
      <c r="Q2459">
        <v>7656.3232865802329</v>
      </c>
      <c r="R2459">
        <v>0</v>
      </c>
    </row>
    <row r="2460" spans="1:18" x14ac:dyDescent="0.25">
      <c r="A2460">
        <v>6</v>
      </c>
      <c r="B2460">
        <v>6112</v>
      </c>
      <c r="C2460" t="s">
        <v>1781</v>
      </c>
      <c r="D2460" t="s">
        <v>1325</v>
      </c>
      <c r="E2460">
        <v>6</v>
      </c>
      <c r="F2460" t="s">
        <v>13821</v>
      </c>
      <c r="G2460" s="88">
        <v>2</v>
      </c>
      <c r="H2460" s="88" t="s">
        <v>13770</v>
      </c>
      <c r="I2460">
        <v>2</v>
      </c>
      <c r="J2460" t="s">
        <v>13818</v>
      </c>
      <c r="K2460" t="s">
        <v>13823</v>
      </c>
      <c r="L2460">
        <v>270107</v>
      </c>
      <c r="M2460" t="s">
        <v>13588</v>
      </c>
      <c r="N2460">
        <v>270107007</v>
      </c>
      <c r="O2460" t="s">
        <v>13618</v>
      </c>
      <c r="P2460">
        <v>0</v>
      </c>
      <c r="Q2460">
        <v>2215.98</v>
      </c>
      <c r="R2460">
        <v>0</v>
      </c>
    </row>
    <row r="2461" spans="1:18" x14ac:dyDescent="0.25">
      <c r="A2461">
        <v>6</v>
      </c>
      <c r="B2461">
        <v>6115</v>
      </c>
      <c r="C2461" t="s">
        <v>1781</v>
      </c>
      <c r="D2461" t="s">
        <v>1334</v>
      </c>
      <c r="E2461">
        <v>5</v>
      </c>
      <c r="F2461" t="s">
        <v>13817</v>
      </c>
      <c r="G2461" s="88">
        <v>1</v>
      </c>
      <c r="H2461" s="88" t="s">
        <v>8278</v>
      </c>
      <c r="I2461">
        <v>2</v>
      </c>
      <c r="J2461" t="s">
        <v>13818</v>
      </c>
      <c r="K2461" t="s">
        <v>13819</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5</v>
      </c>
      <c r="F2462" t="s">
        <v>13817</v>
      </c>
      <c r="G2462" s="88">
        <v>1</v>
      </c>
      <c r="H2462" s="88" t="s">
        <v>8278</v>
      </c>
      <c r="I2462">
        <v>2</v>
      </c>
      <c r="J2462" t="s">
        <v>13818</v>
      </c>
      <c r="K2462" t="s">
        <v>13820</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6</v>
      </c>
      <c r="F2463" t="s">
        <v>13821</v>
      </c>
      <c r="G2463" s="88">
        <v>2</v>
      </c>
      <c r="H2463" s="88" t="s">
        <v>13770</v>
      </c>
      <c r="I2463">
        <v>2</v>
      </c>
      <c r="J2463" t="s">
        <v>13818</v>
      </c>
      <c r="K2463" t="s">
        <v>13822</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6</v>
      </c>
      <c r="F2464" t="s">
        <v>13821</v>
      </c>
      <c r="G2464" s="88">
        <v>2</v>
      </c>
      <c r="H2464" s="88" t="s">
        <v>13770</v>
      </c>
      <c r="I2464">
        <v>2</v>
      </c>
      <c r="J2464" t="s">
        <v>13818</v>
      </c>
      <c r="K2464" t="s">
        <v>13823</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5</v>
      </c>
      <c r="F2465" t="s">
        <v>13817</v>
      </c>
      <c r="G2465" s="88">
        <v>1</v>
      </c>
      <c r="H2465" s="88" t="s">
        <v>8278</v>
      </c>
      <c r="I2465">
        <v>2</v>
      </c>
      <c r="J2465" t="s">
        <v>13818</v>
      </c>
      <c r="K2465" t="s">
        <v>13819</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5</v>
      </c>
      <c r="F2466" t="s">
        <v>13817</v>
      </c>
      <c r="G2466" s="88">
        <v>1</v>
      </c>
      <c r="H2466" s="88" t="s">
        <v>8278</v>
      </c>
      <c r="I2466">
        <v>2</v>
      </c>
      <c r="J2466" t="s">
        <v>13818</v>
      </c>
      <c r="K2466" t="s">
        <v>13820</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6</v>
      </c>
      <c r="F2467" t="s">
        <v>13821</v>
      </c>
      <c r="G2467" s="88">
        <v>2</v>
      </c>
      <c r="H2467" s="88" t="s">
        <v>13770</v>
      </c>
      <c r="I2467">
        <v>2</v>
      </c>
      <c r="J2467" t="s">
        <v>13818</v>
      </c>
      <c r="K2467" t="s">
        <v>13822</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6</v>
      </c>
      <c r="F2468" t="s">
        <v>13821</v>
      </c>
      <c r="G2468" s="88">
        <v>2</v>
      </c>
      <c r="H2468" s="88" t="s">
        <v>13770</v>
      </c>
      <c r="I2468">
        <v>2</v>
      </c>
      <c r="J2468" t="s">
        <v>13818</v>
      </c>
      <c r="K2468" t="s">
        <v>13823</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5</v>
      </c>
      <c r="F2469" t="s">
        <v>13817</v>
      </c>
      <c r="G2469" s="88">
        <v>1</v>
      </c>
      <c r="H2469" s="88" t="s">
        <v>8278</v>
      </c>
      <c r="I2469">
        <v>2</v>
      </c>
      <c r="J2469" t="s">
        <v>13818</v>
      </c>
      <c r="K2469" t="s">
        <v>13819</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5</v>
      </c>
      <c r="F2470" t="s">
        <v>13817</v>
      </c>
      <c r="G2470" s="88">
        <v>1</v>
      </c>
      <c r="H2470" s="88" t="s">
        <v>8278</v>
      </c>
      <c r="I2470">
        <v>2</v>
      </c>
      <c r="J2470" t="s">
        <v>13818</v>
      </c>
      <c r="K2470" t="s">
        <v>13820</v>
      </c>
      <c r="L2470">
        <v>270107</v>
      </c>
      <c r="M2470" t="s">
        <v>13588</v>
      </c>
      <c r="N2470">
        <v>270107007</v>
      </c>
      <c r="O2470" t="s">
        <v>13618</v>
      </c>
      <c r="P2470">
        <v>535</v>
      </c>
      <c r="Q2470">
        <v>0</v>
      </c>
      <c r="R2470">
        <v>0</v>
      </c>
    </row>
    <row r="2471" spans="1:18" x14ac:dyDescent="0.25">
      <c r="A2471">
        <v>6</v>
      </c>
      <c r="B2471">
        <v>6117</v>
      </c>
      <c r="C2471" t="s">
        <v>1781</v>
      </c>
      <c r="D2471" t="s">
        <v>1035</v>
      </c>
      <c r="E2471">
        <v>6</v>
      </c>
      <c r="F2471" t="s">
        <v>13821</v>
      </c>
      <c r="G2471" s="88">
        <v>2</v>
      </c>
      <c r="H2471" s="88" t="s">
        <v>13770</v>
      </c>
      <c r="I2471">
        <v>2</v>
      </c>
      <c r="J2471" t="s">
        <v>13818</v>
      </c>
      <c r="K2471" t="s">
        <v>13822</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6</v>
      </c>
      <c r="F2472" t="s">
        <v>13821</v>
      </c>
      <c r="G2472" s="88">
        <v>2</v>
      </c>
      <c r="H2472" s="88" t="s">
        <v>13770</v>
      </c>
      <c r="I2472">
        <v>2</v>
      </c>
      <c r="J2472" t="s">
        <v>13818</v>
      </c>
      <c r="K2472" t="s">
        <v>13823</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5</v>
      </c>
      <c r="F2473" t="s">
        <v>13817</v>
      </c>
      <c r="G2473" s="88">
        <v>1</v>
      </c>
      <c r="H2473" s="88" t="s">
        <v>8278</v>
      </c>
      <c r="I2473">
        <v>2</v>
      </c>
      <c r="J2473" t="s">
        <v>13818</v>
      </c>
      <c r="K2473" t="s">
        <v>13819</v>
      </c>
      <c r="L2473">
        <v>270107</v>
      </c>
      <c r="M2473" t="s">
        <v>13588</v>
      </c>
      <c r="N2473">
        <v>270107007</v>
      </c>
      <c r="O2473" t="s">
        <v>13618</v>
      </c>
      <c r="P2473">
        <v>0</v>
      </c>
      <c r="Q2473">
        <v>12234.292360502981</v>
      </c>
      <c r="R2473">
        <v>0</v>
      </c>
    </row>
    <row r="2474" spans="1:18" x14ac:dyDescent="0.25">
      <c r="A2474">
        <v>6</v>
      </c>
      <c r="B2474">
        <v>6201</v>
      </c>
      <c r="C2474" t="s">
        <v>1781</v>
      </c>
      <c r="D2474" t="s">
        <v>1342</v>
      </c>
      <c r="E2474">
        <v>5</v>
      </c>
      <c r="F2474" t="s">
        <v>13817</v>
      </c>
      <c r="G2474" s="88">
        <v>1</v>
      </c>
      <c r="H2474" s="88" t="s">
        <v>8278</v>
      </c>
      <c r="I2474">
        <v>2</v>
      </c>
      <c r="J2474" t="s">
        <v>13818</v>
      </c>
      <c r="K2474" t="s">
        <v>13820</v>
      </c>
      <c r="L2474">
        <v>270107</v>
      </c>
      <c r="M2474" t="s">
        <v>13588</v>
      </c>
      <c r="N2474">
        <v>270107007</v>
      </c>
      <c r="O2474" t="s">
        <v>13618</v>
      </c>
      <c r="P2474">
        <v>0</v>
      </c>
      <c r="Q2474">
        <v>7048.3440739227462</v>
      </c>
      <c r="R2474">
        <v>0</v>
      </c>
    </row>
    <row r="2475" spans="1:18" x14ac:dyDescent="0.25">
      <c r="A2475">
        <v>6</v>
      </c>
      <c r="B2475">
        <v>6201</v>
      </c>
      <c r="C2475" t="s">
        <v>1781</v>
      </c>
      <c r="D2475" t="s">
        <v>1342</v>
      </c>
      <c r="E2475">
        <v>6</v>
      </c>
      <c r="F2475" t="s">
        <v>13821</v>
      </c>
      <c r="G2475" s="88">
        <v>2</v>
      </c>
      <c r="H2475" s="88" t="s">
        <v>13770</v>
      </c>
      <c r="I2475">
        <v>2</v>
      </c>
      <c r="J2475" t="s">
        <v>13818</v>
      </c>
      <c r="K2475" t="s">
        <v>13822</v>
      </c>
      <c r="L2475">
        <v>270107</v>
      </c>
      <c r="M2475" t="s">
        <v>13588</v>
      </c>
      <c r="N2475">
        <v>270107007</v>
      </c>
      <c r="O2475" t="s">
        <v>13618</v>
      </c>
      <c r="P2475">
        <v>0</v>
      </c>
      <c r="Q2475">
        <v>11381.984338524959</v>
      </c>
      <c r="R2475">
        <v>0</v>
      </c>
    </row>
    <row r="2476" spans="1:18" x14ac:dyDescent="0.25">
      <c r="A2476">
        <v>6</v>
      </c>
      <c r="B2476">
        <v>6201</v>
      </c>
      <c r="C2476" t="s">
        <v>1781</v>
      </c>
      <c r="D2476" t="s">
        <v>1342</v>
      </c>
      <c r="E2476">
        <v>6</v>
      </c>
      <c r="F2476" t="s">
        <v>13821</v>
      </c>
      <c r="G2476" s="88">
        <v>2</v>
      </c>
      <c r="H2476" s="88" t="s">
        <v>13770</v>
      </c>
      <c r="I2476">
        <v>2</v>
      </c>
      <c r="J2476" t="s">
        <v>13818</v>
      </c>
      <c r="K2476" t="s">
        <v>13823</v>
      </c>
      <c r="L2476">
        <v>270107</v>
      </c>
      <c r="M2476" t="s">
        <v>13588</v>
      </c>
      <c r="N2476">
        <v>270107007</v>
      </c>
      <c r="O2476" t="s">
        <v>13618</v>
      </c>
      <c r="P2476">
        <v>0</v>
      </c>
      <c r="Q2476">
        <v>7900.6520959007685</v>
      </c>
      <c r="R2476">
        <v>0</v>
      </c>
    </row>
    <row r="2477" spans="1:18" x14ac:dyDescent="0.25">
      <c r="A2477">
        <v>6</v>
      </c>
      <c r="B2477">
        <v>6203</v>
      </c>
      <c r="C2477" t="s">
        <v>1781</v>
      </c>
      <c r="D2477" t="s">
        <v>1348</v>
      </c>
      <c r="E2477">
        <v>5</v>
      </c>
      <c r="F2477" t="s">
        <v>13817</v>
      </c>
      <c r="G2477" s="88">
        <v>1</v>
      </c>
      <c r="H2477" s="88" t="s">
        <v>8278</v>
      </c>
      <c r="I2477">
        <v>2</v>
      </c>
      <c r="J2477" t="s">
        <v>13818</v>
      </c>
      <c r="K2477" t="s">
        <v>13819</v>
      </c>
      <c r="L2477">
        <v>270107</v>
      </c>
      <c r="M2477" t="s">
        <v>13588</v>
      </c>
      <c r="N2477">
        <v>270107007</v>
      </c>
      <c r="O2477" t="s">
        <v>13618</v>
      </c>
      <c r="P2477">
        <v>0</v>
      </c>
      <c r="Q2477">
        <v>1176.9633160956689</v>
      </c>
      <c r="R2477">
        <v>0</v>
      </c>
    </row>
    <row r="2478" spans="1:18" x14ac:dyDescent="0.25">
      <c r="A2478">
        <v>6</v>
      </c>
      <c r="B2478">
        <v>6203</v>
      </c>
      <c r="C2478" t="s">
        <v>1781</v>
      </c>
      <c r="D2478" t="s">
        <v>1348</v>
      </c>
      <c r="E2478">
        <v>5</v>
      </c>
      <c r="F2478" t="s">
        <v>13817</v>
      </c>
      <c r="G2478" s="88">
        <v>1</v>
      </c>
      <c r="H2478" s="88" t="s">
        <v>8278</v>
      </c>
      <c r="I2478">
        <v>2</v>
      </c>
      <c r="J2478" t="s">
        <v>13818</v>
      </c>
      <c r="K2478" t="s">
        <v>13820</v>
      </c>
      <c r="L2478">
        <v>270107</v>
      </c>
      <c r="M2478" t="s">
        <v>13588</v>
      </c>
      <c r="N2478">
        <v>270107007</v>
      </c>
      <c r="O2478" t="s">
        <v>13618</v>
      </c>
      <c r="P2478">
        <v>0</v>
      </c>
      <c r="Q2478">
        <v>1063.315294117647</v>
      </c>
      <c r="R2478">
        <v>0</v>
      </c>
    </row>
    <row r="2479" spans="1:18" x14ac:dyDescent="0.25">
      <c r="A2479">
        <v>6</v>
      </c>
      <c r="B2479">
        <v>6203</v>
      </c>
      <c r="C2479" t="s">
        <v>1781</v>
      </c>
      <c r="D2479" t="s">
        <v>1348</v>
      </c>
      <c r="E2479">
        <v>6</v>
      </c>
      <c r="F2479" t="s">
        <v>13821</v>
      </c>
      <c r="G2479" s="88">
        <v>2</v>
      </c>
      <c r="H2479" s="88" t="s">
        <v>13770</v>
      </c>
      <c r="I2479">
        <v>2</v>
      </c>
      <c r="J2479" t="s">
        <v>13818</v>
      </c>
      <c r="K2479" t="s">
        <v>13822</v>
      </c>
      <c r="L2479">
        <v>270107</v>
      </c>
      <c r="M2479" t="s">
        <v>13588</v>
      </c>
      <c r="N2479">
        <v>270107007</v>
      </c>
      <c r="O2479" t="s">
        <v>13618</v>
      </c>
      <c r="P2479">
        <v>0</v>
      </c>
      <c r="Q2479">
        <v>482.97802197802201</v>
      </c>
      <c r="R2479">
        <v>0</v>
      </c>
    </row>
    <row r="2480" spans="1:18" x14ac:dyDescent="0.25">
      <c r="A2480">
        <v>6</v>
      </c>
      <c r="B2480">
        <v>6203</v>
      </c>
      <c r="C2480" t="s">
        <v>1781</v>
      </c>
      <c r="D2480" t="s">
        <v>1348</v>
      </c>
      <c r="E2480">
        <v>6</v>
      </c>
      <c r="F2480" t="s">
        <v>13821</v>
      </c>
      <c r="G2480" s="88">
        <v>2</v>
      </c>
      <c r="H2480" s="88" t="s">
        <v>13770</v>
      </c>
      <c r="I2480">
        <v>2</v>
      </c>
      <c r="J2480" t="s">
        <v>13818</v>
      </c>
      <c r="K2480" t="s">
        <v>13823</v>
      </c>
      <c r="L2480">
        <v>270107</v>
      </c>
      <c r="M2480" t="s">
        <v>13588</v>
      </c>
      <c r="N2480">
        <v>270107007</v>
      </c>
      <c r="O2480" t="s">
        <v>13618</v>
      </c>
      <c r="P2480">
        <v>0</v>
      </c>
      <c r="Q2480">
        <v>1757.3005882352941</v>
      </c>
      <c r="R2480">
        <v>0</v>
      </c>
    </row>
    <row r="2481" spans="1:18" x14ac:dyDescent="0.25">
      <c r="A2481">
        <v>6</v>
      </c>
      <c r="B2481">
        <v>6205</v>
      </c>
      <c r="C2481" t="s">
        <v>1781</v>
      </c>
      <c r="D2481" t="s">
        <v>1354</v>
      </c>
      <c r="E2481">
        <v>5</v>
      </c>
      <c r="F2481" t="s">
        <v>13817</v>
      </c>
      <c r="G2481" s="88">
        <v>1</v>
      </c>
      <c r="H2481" s="88" t="s">
        <v>8278</v>
      </c>
      <c r="I2481">
        <v>2</v>
      </c>
      <c r="J2481" t="s">
        <v>13818</v>
      </c>
      <c r="K2481" t="s">
        <v>13819</v>
      </c>
      <c r="L2481">
        <v>270107</v>
      </c>
      <c r="M2481" t="s">
        <v>13588</v>
      </c>
      <c r="N2481">
        <v>270107007</v>
      </c>
      <c r="O2481" t="s">
        <v>13618</v>
      </c>
      <c r="P2481">
        <v>0</v>
      </c>
      <c r="Q2481">
        <v>4443.9513214865037</v>
      </c>
      <c r="R2481">
        <v>0</v>
      </c>
    </row>
    <row r="2482" spans="1:18" x14ac:dyDescent="0.25">
      <c r="A2482">
        <v>6</v>
      </c>
      <c r="B2482">
        <v>6205</v>
      </c>
      <c r="C2482" t="s">
        <v>1781</v>
      </c>
      <c r="D2482" t="s">
        <v>1354</v>
      </c>
      <c r="E2482">
        <v>5</v>
      </c>
      <c r="F2482" t="s">
        <v>13817</v>
      </c>
      <c r="G2482" s="88">
        <v>1</v>
      </c>
      <c r="H2482" s="88" t="s">
        <v>8278</v>
      </c>
      <c r="I2482">
        <v>2</v>
      </c>
      <c r="J2482" t="s">
        <v>13818</v>
      </c>
      <c r="K2482" t="s">
        <v>13820</v>
      </c>
      <c r="L2482">
        <v>270107</v>
      </c>
      <c r="M2482" t="s">
        <v>13588</v>
      </c>
      <c r="N2482">
        <v>270107007</v>
      </c>
      <c r="O2482" t="s">
        <v>13618</v>
      </c>
      <c r="P2482">
        <v>0</v>
      </c>
      <c r="Q2482">
        <v>1789.6680053908349</v>
      </c>
      <c r="R2482">
        <v>0</v>
      </c>
    </row>
    <row r="2483" spans="1:18" x14ac:dyDescent="0.25">
      <c r="A2483">
        <v>6</v>
      </c>
      <c r="B2483">
        <v>6205</v>
      </c>
      <c r="C2483" t="s">
        <v>1781</v>
      </c>
      <c r="D2483" t="s">
        <v>1354</v>
      </c>
      <c r="E2483">
        <v>6</v>
      </c>
      <c r="F2483" t="s">
        <v>13821</v>
      </c>
      <c r="G2483" s="88">
        <v>2</v>
      </c>
      <c r="H2483" s="88" t="s">
        <v>13770</v>
      </c>
      <c r="I2483">
        <v>2</v>
      </c>
      <c r="J2483" t="s">
        <v>13818</v>
      </c>
      <c r="K2483" t="s">
        <v>13822</v>
      </c>
      <c r="L2483">
        <v>270107</v>
      </c>
      <c r="M2483" t="s">
        <v>13588</v>
      </c>
      <c r="N2483">
        <v>270107007</v>
      </c>
      <c r="O2483" t="s">
        <v>13618</v>
      </c>
      <c r="P2483">
        <v>0</v>
      </c>
      <c r="Q2483">
        <v>3380.636027368857</v>
      </c>
      <c r="R2483">
        <v>0</v>
      </c>
    </row>
    <row r="2484" spans="1:18" x14ac:dyDescent="0.25">
      <c r="A2484">
        <v>6</v>
      </c>
      <c r="B2484">
        <v>6205</v>
      </c>
      <c r="C2484" t="s">
        <v>1781</v>
      </c>
      <c r="D2484" t="s">
        <v>1354</v>
      </c>
      <c r="E2484">
        <v>6</v>
      </c>
      <c r="F2484" t="s">
        <v>13821</v>
      </c>
      <c r="G2484" s="88">
        <v>2</v>
      </c>
      <c r="H2484" s="88" t="s">
        <v>13770</v>
      </c>
      <c r="I2484">
        <v>2</v>
      </c>
      <c r="J2484" t="s">
        <v>13818</v>
      </c>
      <c r="K2484" t="s">
        <v>13823</v>
      </c>
      <c r="L2484">
        <v>270107</v>
      </c>
      <c r="M2484" t="s">
        <v>13588</v>
      </c>
      <c r="N2484">
        <v>270107007</v>
      </c>
      <c r="O2484" t="s">
        <v>13618</v>
      </c>
      <c r="P2484">
        <v>0</v>
      </c>
      <c r="Q2484">
        <v>2852.9832995084817</v>
      </c>
      <c r="R2484">
        <v>0</v>
      </c>
    </row>
    <row r="2485" spans="1:18" x14ac:dyDescent="0.25">
      <c r="A2485">
        <v>6</v>
      </c>
      <c r="B2485">
        <v>6301</v>
      </c>
      <c r="C2485" t="s">
        <v>1781</v>
      </c>
      <c r="D2485" t="s">
        <v>1360</v>
      </c>
      <c r="E2485">
        <v>5</v>
      </c>
      <c r="F2485" t="s">
        <v>13817</v>
      </c>
      <c r="G2485" s="88">
        <v>1</v>
      </c>
      <c r="H2485" s="88" t="s">
        <v>8278</v>
      </c>
      <c r="I2485">
        <v>2</v>
      </c>
      <c r="J2485" t="s">
        <v>13818</v>
      </c>
      <c r="K2485" t="s">
        <v>13819</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5</v>
      </c>
      <c r="F2486" t="s">
        <v>13817</v>
      </c>
      <c r="G2486" s="88">
        <v>1</v>
      </c>
      <c r="H2486" s="88" t="s">
        <v>8278</v>
      </c>
      <c r="I2486">
        <v>2</v>
      </c>
      <c r="J2486" t="s">
        <v>13818</v>
      </c>
      <c r="K2486" t="s">
        <v>13820</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6</v>
      </c>
      <c r="F2487" t="s">
        <v>13821</v>
      </c>
      <c r="G2487" s="88">
        <v>2</v>
      </c>
      <c r="H2487" s="88" t="s">
        <v>13770</v>
      </c>
      <c r="I2487">
        <v>2</v>
      </c>
      <c r="J2487" t="s">
        <v>13818</v>
      </c>
      <c r="K2487" t="s">
        <v>13822</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6</v>
      </c>
      <c r="F2488" t="s">
        <v>13821</v>
      </c>
      <c r="G2488" s="88">
        <v>2</v>
      </c>
      <c r="H2488" s="88" t="s">
        <v>13770</v>
      </c>
      <c r="I2488">
        <v>2</v>
      </c>
      <c r="J2488" t="s">
        <v>13818</v>
      </c>
      <c r="K2488" t="s">
        <v>13823</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5</v>
      </c>
      <c r="F2489" t="s">
        <v>13817</v>
      </c>
      <c r="G2489" s="88">
        <v>1</v>
      </c>
      <c r="H2489" s="88" t="s">
        <v>8278</v>
      </c>
      <c r="I2489">
        <v>2</v>
      </c>
      <c r="J2489" t="s">
        <v>13818</v>
      </c>
      <c r="K2489" t="s">
        <v>13819</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5</v>
      </c>
      <c r="F2490" t="s">
        <v>13817</v>
      </c>
      <c r="G2490" s="88">
        <v>1</v>
      </c>
      <c r="H2490" s="88" t="s">
        <v>8278</v>
      </c>
      <c r="I2490">
        <v>2</v>
      </c>
      <c r="J2490" t="s">
        <v>13818</v>
      </c>
      <c r="K2490" t="s">
        <v>13820</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6</v>
      </c>
      <c r="F2491" t="s">
        <v>13821</v>
      </c>
      <c r="G2491" s="88">
        <v>2</v>
      </c>
      <c r="H2491" s="88" t="s">
        <v>13770</v>
      </c>
      <c r="I2491">
        <v>2</v>
      </c>
      <c r="J2491" t="s">
        <v>13818</v>
      </c>
      <c r="K2491" t="s">
        <v>13822</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6</v>
      </c>
      <c r="F2492" t="s">
        <v>13821</v>
      </c>
      <c r="G2492" s="88">
        <v>2</v>
      </c>
      <c r="H2492" s="88" t="s">
        <v>13770</v>
      </c>
      <c r="I2492">
        <v>2</v>
      </c>
      <c r="J2492" t="s">
        <v>13818</v>
      </c>
      <c r="K2492" t="s">
        <v>13823</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5</v>
      </c>
      <c r="F2493" t="s">
        <v>13817</v>
      </c>
      <c r="G2493" s="88">
        <v>1</v>
      </c>
      <c r="H2493" s="88" t="s">
        <v>8278</v>
      </c>
      <c r="I2493">
        <v>2</v>
      </c>
      <c r="J2493" t="s">
        <v>13818</v>
      </c>
      <c r="K2493" t="s">
        <v>13819</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5</v>
      </c>
      <c r="F2494" t="s">
        <v>13817</v>
      </c>
      <c r="G2494" s="88">
        <v>1</v>
      </c>
      <c r="H2494" s="88" t="s">
        <v>8278</v>
      </c>
      <c r="I2494">
        <v>2</v>
      </c>
      <c r="J2494" t="s">
        <v>13818</v>
      </c>
      <c r="K2494" t="s">
        <v>13820</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6</v>
      </c>
      <c r="F2495" t="s">
        <v>13821</v>
      </c>
      <c r="G2495" s="88">
        <v>2</v>
      </c>
      <c r="H2495" s="88" t="s">
        <v>13770</v>
      </c>
      <c r="I2495">
        <v>2</v>
      </c>
      <c r="J2495" t="s">
        <v>13818</v>
      </c>
      <c r="K2495" t="s">
        <v>13822</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6</v>
      </c>
      <c r="F2496" t="s">
        <v>13821</v>
      </c>
      <c r="G2496" s="88">
        <v>2</v>
      </c>
      <c r="H2496" s="88" t="s">
        <v>13770</v>
      </c>
      <c r="I2496">
        <v>2</v>
      </c>
      <c r="J2496" t="s">
        <v>13818</v>
      </c>
      <c r="K2496" t="s">
        <v>13823</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5</v>
      </c>
      <c r="F2497" t="s">
        <v>13817</v>
      </c>
      <c r="G2497" s="88">
        <v>1</v>
      </c>
      <c r="H2497" s="88" t="s">
        <v>8278</v>
      </c>
      <c r="I2497">
        <v>2</v>
      </c>
      <c r="J2497" t="s">
        <v>13818</v>
      </c>
      <c r="K2497" t="s">
        <v>13819</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5</v>
      </c>
      <c r="F2498" t="s">
        <v>13817</v>
      </c>
      <c r="G2498" s="88">
        <v>1</v>
      </c>
      <c r="H2498" s="88" t="s">
        <v>8278</v>
      </c>
      <c r="I2498">
        <v>2</v>
      </c>
      <c r="J2498" t="s">
        <v>13818</v>
      </c>
      <c r="K2498" t="s">
        <v>13820</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6</v>
      </c>
      <c r="F2499" t="s">
        <v>13821</v>
      </c>
      <c r="G2499" s="88">
        <v>2</v>
      </c>
      <c r="H2499" s="88" t="s">
        <v>13770</v>
      </c>
      <c r="I2499">
        <v>2</v>
      </c>
      <c r="J2499" t="s">
        <v>13818</v>
      </c>
      <c r="K2499" t="s">
        <v>13822</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6</v>
      </c>
      <c r="F2500" t="s">
        <v>13821</v>
      </c>
      <c r="G2500" s="88">
        <v>2</v>
      </c>
      <c r="H2500" s="88" t="s">
        <v>13770</v>
      </c>
      <c r="I2500">
        <v>2</v>
      </c>
      <c r="J2500" t="s">
        <v>13818</v>
      </c>
      <c r="K2500" t="s">
        <v>13823</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5</v>
      </c>
      <c r="F2501" t="s">
        <v>13817</v>
      </c>
      <c r="G2501" s="88">
        <v>1</v>
      </c>
      <c r="H2501" s="88" t="s">
        <v>8278</v>
      </c>
      <c r="I2501">
        <v>2</v>
      </c>
      <c r="J2501" t="s">
        <v>13818</v>
      </c>
      <c r="K2501" t="s">
        <v>13819</v>
      </c>
      <c r="L2501">
        <v>270107</v>
      </c>
      <c r="M2501" t="s">
        <v>13588</v>
      </c>
      <c r="N2501">
        <v>270107007</v>
      </c>
      <c r="O2501" t="s">
        <v>13618</v>
      </c>
      <c r="P2501">
        <v>0</v>
      </c>
      <c r="Q2501">
        <v>1840.4800221975579</v>
      </c>
      <c r="R2501">
        <v>0</v>
      </c>
    </row>
    <row r="2502" spans="1:18" x14ac:dyDescent="0.25">
      <c r="A2502">
        <v>6</v>
      </c>
      <c r="B2502">
        <v>6306</v>
      </c>
      <c r="C2502" t="s">
        <v>1781</v>
      </c>
      <c r="D2502" t="s">
        <v>1375</v>
      </c>
      <c r="E2502">
        <v>5</v>
      </c>
      <c r="F2502" t="s">
        <v>13817</v>
      </c>
      <c r="G2502" s="88">
        <v>1</v>
      </c>
      <c r="H2502" s="88" t="s">
        <v>8278</v>
      </c>
      <c r="I2502">
        <v>2</v>
      </c>
      <c r="J2502" t="s">
        <v>13818</v>
      </c>
      <c r="K2502" t="s">
        <v>13820</v>
      </c>
      <c r="L2502">
        <v>270107</v>
      </c>
      <c r="M2502" t="s">
        <v>13588</v>
      </c>
      <c r="N2502">
        <v>270107007</v>
      </c>
      <c r="O2502" t="s">
        <v>13618</v>
      </c>
      <c r="P2502">
        <v>0</v>
      </c>
      <c r="Q2502">
        <v>452.50943396226398</v>
      </c>
      <c r="R2502">
        <v>0</v>
      </c>
    </row>
    <row r="2503" spans="1:18" x14ac:dyDescent="0.25">
      <c r="A2503">
        <v>6</v>
      </c>
      <c r="B2503">
        <v>6306</v>
      </c>
      <c r="C2503" t="s">
        <v>1781</v>
      </c>
      <c r="D2503" t="s">
        <v>1375</v>
      </c>
      <c r="E2503">
        <v>6</v>
      </c>
      <c r="F2503" t="s">
        <v>13821</v>
      </c>
      <c r="G2503" s="88">
        <v>2</v>
      </c>
      <c r="H2503" s="88" t="s">
        <v>13770</v>
      </c>
      <c r="I2503">
        <v>2</v>
      </c>
      <c r="J2503" t="s">
        <v>13818</v>
      </c>
      <c r="K2503" t="s">
        <v>13822</v>
      </c>
      <c r="L2503">
        <v>270107</v>
      </c>
      <c r="M2503" t="s">
        <v>13588</v>
      </c>
      <c r="N2503">
        <v>270107007</v>
      </c>
      <c r="O2503" t="s">
        <v>13618</v>
      </c>
      <c r="P2503">
        <v>0</v>
      </c>
      <c r="Q2503">
        <v>1840.4800221975579</v>
      </c>
      <c r="R2503">
        <v>0</v>
      </c>
    </row>
    <row r="2504" spans="1:18" x14ac:dyDescent="0.25">
      <c r="A2504">
        <v>6</v>
      </c>
      <c r="B2504">
        <v>6306</v>
      </c>
      <c r="C2504" t="s">
        <v>1781</v>
      </c>
      <c r="D2504" t="s">
        <v>1375</v>
      </c>
      <c r="E2504">
        <v>6</v>
      </c>
      <c r="F2504" t="s">
        <v>13821</v>
      </c>
      <c r="G2504" s="88">
        <v>2</v>
      </c>
      <c r="H2504" s="88" t="s">
        <v>13770</v>
      </c>
      <c r="I2504">
        <v>2</v>
      </c>
      <c r="J2504" t="s">
        <v>13818</v>
      </c>
      <c r="K2504" t="s">
        <v>13823</v>
      </c>
      <c r="L2504">
        <v>270107</v>
      </c>
      <c r="M2504" t="s">
        <v>13588</v>
      </c>
      <c r="N2504">
        <v>270107007</v>
      </c>
      <c r="O2504" t="s">
        <v>13618</v>
      </c>
      <c r="P2504">
        <v>0</v>
      </c>
      <c r="Q2504">
        <v>452.50943396226398</v>
      </c>
      <c r="R2504">
        <v>0</v>
      </c>
    </row>
    <row r="2505" spans="1:18" x14ac:dyDescent="0.25">
      <c r="A2505">
        <v>6</v>
      </c>
      <c r="B2505">
        <v>6308</v>
      </c>
      <c r="C2505" t="s">
        <v>1781</v>
      </c>
      <c r="D2505" t="s">
        <v>1381</v>
      </c>
      <c r="E2505">
        <v>5</v>
      </c>
      <c r="F2505" t="s">
        <v>13817</v>
      </c>
      <c r="G2505" s="88">
        <v>1</v>
      </c>
      <c r="H2505" s="88" t="s">
        <v>8278</v>
      </c>
      <c r="I2505">
        <v>2</v>
      </c>
      <c r="J2505" t="s">
        <v>13818</v>
      </c>
      <c r="K2505" t="s">
        <v>13819</v>
      </c>
      <c r="L2505">
        <v>270107</v>
      </c>
      <c r="M2505" t="s">
        <v>13588</v>
      </c>
      <c r="N2505">
        <v>270107007</v>
      </c>
      <c r="O2505" t="s">
        <v>13618</v>
      </c>
      <c r="P2505">
        <v>0</v>
      </c>
      <c r="Q2505">
        <v>0</v>
      </c>
      <c r="R2505">
        <v>2013.4059829059829</v>
      </c>
    </row>
    <row r="2506" spans="1:18" x14ac:dyDescent="0.25">
      <c r="A2506">
        <v>6</v>
      </c>
      <c r="B2506">
        <v>6308</v>
      </c>
      <c r="C2506" t="s">
        <v>1781</v>
      </c>
      <c r="D2506" t="s">
        <v>1381</v>
      </c>
      <c r="E2506">
        <v>5</v>
      </c>
      <c r="F2506" t="s">
        <v>13817</v>
      </c>
      <c r="G2506" s="88">
        <v>1</v>
      </c>
      <c r="H2506" s="88" t="s">
        <v>8278</v>
      </c>
      <c r="I2506">
        <v>2</v>
      </c>
      <c r="J2506" t="s">
        <v>13818</v>
      </c>
      <c r="K2506" t="s">
        <v>13820</v>
      </c>
      <c r="L2506">
        <v>270107</v>
      </c>
      <c r="M2506" t="s">
        <v>13588</v>
      </c>
      <c r="N2506">
        <v>270107007</v>
      </c>
      <c r="O2506" t="s">
        <v>13618</v>
      </c>
      <c r="P2506">
        <v>0</v>
      </c>
      <c r="Q2506">
        <v>0</v>
      </c>
      <c r="R2506">
        <v>751.06153846153848</v>
      </c>
    </row>
    <row r="2507" spans="1:18" x14ac:dyDescent="0.25">
      <c r="A2507">
        <v>6</v>
      </c>
      <c r="B2507">
        <v>6308</v>
      </c>
      <c r="C2507" t="s">
        <v>1781</v>
      </c>
      <c r="D2507" t="s">
        <v>1381</v>
      </c>
      <c r="E2507">
        <v>6</v>
      </c>
      <c r="F2507" t="s">
        <v>13821</v>
      </c>
      <c r="G2507" s="88">
        <v>2</v>
      </c>
      <c r="H2507" s="88" t="s">
        <v>13770</v>
      </c>
      <c r="I2507">
        <v>2</v>
      </c>
      <c r="J2507" t="s">
        <v>13818</v>
      </c>
      <c r="K2507" t="s">
        <v>13822</v>
      </c>
      <c r="L2507">
        <v>270107</v>
      </c>
      <c r="M2507" t="s">
        <v>13588</v>
      </c>
      <c r="N2507">
        <v>270107007</v>
      </c>
      <c r="O2507" t="s">
        <v>13618</v>
      </c>
      <c r="P2507">
        <v>0</v>
      </c>
      <c r="Q2507">
        <v>0</v>
      </c>
      <c r="R2507">
        <v>2013.4059829059829</v>
      </c>
    </row>
    <row r="2508" spans="1:18" x14ac:dyDescent="0.25">
      <c r="A2508">
        <v>6</v>
      </c>
      <c r="B2508">
        <v>6308</v>
      </c>
      <c r="C2508" t="s">
        <v>1781</v>
      </c>
      <c r="D2508" t="s">
        <v>1381</v>
      </c>
      <c r="E2508">
        <v>6</v>
      </c>
      <c r="F2508" t="s">
        <v>13821</v>
      </c>
      <c r="G2508" s="88">
        <v>2</v>
      </c>
      <c r="H2508" s="88" t="s">
        <v>13770</v>
      </c>
      <c r="I2508">
        <v>2</v>
      </c>
      <c r="J2508" t="s">
        <v>13818</v>
      </c>
      <c r="K2508" t="s">
        <v>13823</v>
      </c>
      <c r="L2508">
        <v>270107</v>
      </c>
      <c r="M2508" t="s">
        <v>13588</v>
      </c>
      <c r="N2508">
        <v>270107007</v>
      </c>
      <c r="O2508" t="s">
        <v>13618</v>
      </c>
      <c r="P2508">
        <v>0</v>
      </c>
      <c r="Q2508">
        <v>0</v>
      </c>
      <c r="R2508">
        <v>751.06153846153848</v>
      </c>
    </row>
    <row r="2509" spans="1:18" x14ac:dyDescent="0.25">
      <c r="A2509">
        <v>6</v>
      </c>
      <c r="B2509">
        <v>6310</v>
      </c>
      <c r="C2509" t="s">
        <v>1781</v>
      </c>
      <c r="D2509" t="s">
        <v>1387</v>
      </c>
      <c r="E2509">
        <v>5</v>
      </c>
      <c r="F2509" t="s">
        <v>13817</v>
      </c>
      <c r="G2509" s="88">
        <v>1</v>
      </c>
      <c r="H2509" s="88" t="s">
        <v>8278</v>
      </c>
      <c r="I2509">
        <v>2</v>
      </c>
      <c r="J2509" t="s">
        <v>13818</v>
      </c>
      <c r="K2509" t="s">
        <v>13819</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5</v>
      </c>
      <c r="F2510" t="s">
        <v>13817</v>
      </c>
      <c r="G2510" s="88">
        <v>1</v>
      </c>
      <c r="H2510" s="88" t="s">
        <v>8278</v>
      </c>
      <c r="I2510">
        <v>2</v>
      </c>
      <c r="J2510" t="s">
        <v>13818</v>
      </c>
      <c r="K2510" t="s">
        <v>13820</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6</v>
      </c>
      <c r="F2511" t="s">
        <v>13821</v>
      </c>
      <c r="G2511" s="88">
        <v>2</v>
      </c>
      <c r="H2511" s="88" t="s">
        <v>13770</v>
      </c>
      <c r="I2511">
        <v>2</v>
      </c>
      <c r="J2511" t="s">
        <v>13818</v>
      </c>
      <c r="K2511" t="s">
        <v>13822</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6</v>
      </c>
      <c r="F2512" t="s">
        <v>13821</v>
      </c>
      <c r="G2512" s="88">
        <v>2</v>
      </c>
      <c r="H2512" s="88" t="s">
        <v>13770</v>
      </c>
      <c r="I2512">
        <v>2</v>
      </c>
      <c r="J2512" t="s">
        <v>13818</v>
      </c>
      <c r="K2512" t="s">
        <v>13823</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5</v>
      </c>
      <c r="F2513" t="s">
        <v>13817</v>
      </c>
      <c r="G2513" s="88">
        <v>1</v>
      </c>
      <c r="H2513" s="88" t="s">
        <v>8278</v>
      </c>
      <c r="I2513">
        <v>2</v>
      </c>
      <c r="J2513" t="s">
        <v>13818</v>
      </c>
      <c r="K2513" t="s">
        <v>13819</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5</v>
      </c>
      <c r="F2514" t="s">
        <v>13817</v>
      </c>
      <c r="G2514" s="88">
        <v>1</v>
      </c>
      <c r="H2514" s="88" t="s">
        <v>8278</v>
      </c>
      <c r="I2514">
        <v>2</v>
      </c>
      <c r="J2514" t="s">
        <v>13818</v>
      </c>
      <c r="K2514" t="s">
        <v>13820</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6</v>
      </c>
      <c r="F2515" t="s">
        <v>13821</v>
      </c>
      <c r="G2515" s="88">
        <v>2</v>
      </c>
      <c r="H2515" s="88" t="s">
        <v>13770</v>
      </c>
      <c r="I2515">
        <v>2</v>
      </c>
      <c r="J2515" t="s">
        <v>13818</v>
      </c>
      <c r="K2515" t="s">
        <v>13822</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6</v>
      </c>
      <c r="F2516" t="s">
        <v>13821</v>
      </c>
      <c r="G2516" s="88">
        <v>2</v>
      </c>
      <c r="H2516" s="88" t="s">
        <v>13770</v>
      </c>
      <c r="I2516">
        <v>2</v>
      </c>
      <c r="J2516" t="s">
        <v>13818</v>
      </c>
      <c r="K2516" t="s">
        <v>13823</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5</v>
      </c>
      <c r="F2517" t="s">
        <v>13817</v>
      </c>
      <c r="G2517" s="88">
        <v>1</v>
      </c>
      <c r="H2517" s="88" t="s">
        <v>8278</v>
      </c>
      <c r="I2517">
        <v>2</v>
      </c>
      <c r="J2517" t="s">
        <v>13818</v>
      </c>
      <c r="K2517" t="s">
        <v>13819</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5</v>
      </c>
      <c r="F2518" t="s">
        <v>13817</v>
      </c>
      <c r="G2518" s="88">
        <v>1</v>
      </c>
      <c r="H2518" s="88" t="s">
        <v>8278</v>
      </c>
      <c r="I2518">
        <v>2</v>
      </c>
      <c r="J2518" t="s">
        <v>13818</v>
      </c>
      <c r="K2518" t="s">
        <v>13820</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5</v>
      </c>
      <c r="F2519" t="s">
        <v>13817</v>
      </c>
      <c r="G2519" s="88">
        <v>1</v>
      </c>
      <c r="H2519" s="88" t="s">
        <v>8278</v>
      </c>
      <c r="I2519">
        <v>2</v>
      </c>
      <c r="J2519" t="s">
        <v>13818</v>
      </c>
      <c r="K2519" t="s">
        <v>13771</v>
      </c>
      <c r="L2519">
        <v>270107</v>
      </c>
      <c r="M2519" t="s">
        <v>13588</v>
      </c>
      <c r="N2519">
        <v>270107007</v>
      </c>
      <c r="O2519" t="s">
        <v>13618</v>
      </c>
      <c r="P2519">
        <v>804</v>
      </c>
      <c r="Q2519">
        <v>0</v>
      </c>
      <c r="R2519">
        <v>0</v>
      </c>
    </row>
    <row r="2520" spans="1:18" x14ac:dyDescent="0.25">
      <c r="A2520">
        <v>7</v>
      </c>
      <c r="B2520">
        <v>7102</v>
      </c>
      <c r="C2520" t="s">
        <v>786</v>
      </c>
      <c r="D2520" t="s">
        <v>1393</v>
      </c>
      <c r="E2520">
        <v>6</v>
      </c>
      <c r="F2520" t="s">
        <v>13821</v>
      </c>
      <c r="G2520" s="88">
        <v>2</v>
      </c>
      <c r="H2520" s="88" t="s">
        <v>13770</v>
      </c>
      <c r="I2520">
        <v>2</v>
      </c>
      <c r="J2520" t="s">
        <v>13818</v>
      </c>
      <c r="K2520" t="s">
        <v>13822</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6</v>
      </c>
      <c r="F2521" t="s">
        <v>13821</v>
      </c>
      <c r="G2521" s="88">
        <v>2</v>
      </c>
      <c r="H2521" s="88" t="s">
        <v>13770</v>
      </c>
      <c r="I2521">
        <v>2</v>
      </c>
      <c r="J2521" t="s">
        <v>13818</v>
      </c>
      <c r="K2521" t="s">
        <v>13823</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5</v>
      </c>
      <c r="F2522" t="s">
        <v>13817</v>
      </c>
      <c r="G2522" s="88">
        <v>1</v>
      </c>
      <c r="H2522" s="88" t="s">
        <v>8278</v>
      </c>
      <c r="I2522">
        <v>2</v>
      </c>
      <c r="J2522" t="s">
        <v>13818</v>
      </c>
      <c r="K2522" t="s">
        <v>13819</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5</v>
      </c>
      <c r="F2523" t="s">
        <v>13817</v>
      </c>
      <c r="G2523" s="88">
        <v>1</v>
      </c>
      <c r="H2523" s="88" t="s">
        <v>8278</v>
      </c>
      <c r="I2523">
        <v>2</v>
      </c>
      <c r="J2523" t="s">
        <v>13818</v>
      </c>
      <c r="K2523" t="s">
        <v>13820</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6</v>
      </c>
      <c r="F2524" t="s">
        <v>13821</v>
      </c>
      <c r="G2524" s="88">
        <v>2</v>
      </c>
      <c r="H2524" s="88" t="s">
        <v>13770</v>
      </c>
      <c r="I2524">
        <v>2</v>
      </c>
      <c r="J2524" t="s">
        <v>13818</v>
      </c>
      <c r="K2524" t="s">
        <v>13822</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6</v>
      </c>
      <c r="F2525" t="s">
        <v>13821</v>
      </c>
      <c r="G2525" s="88">
        <v>2</v>
      </c>
      <c r="H2525" s="88" t="s">
        <v>13770</v>
      </c>
      <c r="I2525">
        <v>2</v>
      </c>
      <c r="J2525" t="s">
        <v>13818</v>
      </c>
      <c r="K2525" t="s">
        <v>13823</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5</v>
      </c>
      <c r="F2526" t="s">
        <v>13817</v>
      </c>
      <c r="G2526" s="88">
        <v>1</v>
      </c>
      <c r="H2526" s="88" t="s">
        <v>8278</v>
      </c>
      <c r="I2526">
        <v>2</v>
      </c>
      <c r="J2526" t="s">
        <v>13818</v>
      </c>
      <c r="K2526" t="s">
        <v>13819</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5</v>
      </c>
      <c r="F2527" t="s">
        <v>13817</v>
      </c>
      <c r="G2527" s="88">
        <v>1</v>
      </c>
      <c r="H2527" s="88" t="s">
        <v>8278</v>
      </c>
      <c r="I2527">
        <v>2</v>
      </c>
      <c r="J2527" t="s">
        <v>13818</v>
      </c>
      <c r="K2527" t="s">
        <v>13820</v>
      </c>
      <c r="L2527">
        <v>270107</v>
      </c>
      <c r="M2527" t="s">
        <v>13588</v>
      </c>
      <c r="N2527">
        <v>270107007</v>
      </c>
      <c r="O2527" t="s">
        <v>13618</v>
      </c>
      <c r="P2527">
        <v>223</v>
      </c>
      <c r="Q2527">
        <v>2275.6791666666668</v>
      </c>
      <c r="R2527">
        <v>0</v>
      </c>
    </row>
    <row r="2528" spans="1:18" x14ac:dyDescent="0.25">
      <c r="A2528">
        <v>7</v>
      </c>
      <c r="B2528">
        <v>7109</v>
      </c>
      <c r="C2528" t="s">
        <v>786</v>
      </c>
      <c r="D2528" t="s">
        <v>1413</v>
      </c>
      <c r="E2528">
        <v>6</v>
      </c>
      <c r="F2528" t="s">
        <v>13821</v>
      </c>
      <c r="G2528" s="88">
        <v>2</v>
      </c>
      <c r="H2528" s="88" t="s">
        <v>13770</v>
      </c>
      <c r="I2528">
        <v>2</v>
      </c>
      <c r="J2528" t="s">
        <v>13818</v>
      </c>
      <c r="K2528" t="s">
        <v>13822</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6</v>
      </c>
      <c r="F2529" t="s">
        <v>13821</v>
      </c>
      <c r="G2529" s="88">
        <v>2</v>
      </c>
      <c r="H2529" s="88" t="s">
        <v>13770</v>
      </c>
      <c r="I2529">
        <v>2</v>
      </c>
      <c r="J2529" t="s">
        <v>13818</v>
      </c>
      <c r="K2529" t="s">
        <v>13823</v>
      </c>
      <c r="L2529">
        <v>270107</v>
      </c>
      <c r="M2529" t="s">
        <v>13588</v>
      </c>
      <c r="N2529">
        <v>270107007</v>
      </c>
      <c r="O2529" t="s">
        <v>13618</v>
      </c>
      <c r="P2529">
        <v>554</v>
      </c>
      <c r="Q2529">
        <v>3010.7791666666672</v>
      </c>
      <c r="R2529">
        <v>0</v>
      </c>
    </row>
    <row r="2530" spans="1:18" x14ac:dyDescent="0.25">
      <c r="A2530">
        <v>7</v>
      </c>
      <c r="B2530">
        <v>7201</v>
      </c>
      <c r="C2530" t="s">
        <v>786</v>
      </c>
      <c r="D2530" t="s">
        <v>1419</v>
      </c>
      <c r="E2530">
        <v>5</v>
      </c>
      <c r="F2530" t="s">
        <v>13817</v>
      </c>
      <c r="G2530" s="88">
        <v>1</v>
      </c>
      <c r="H2530" s="88" t="s">
        <v>8278</v>
      </c>
      <c r="I2530">
        <v>2</v>
      </c>
      <c r="J2530" t="s">
        <v>13818</v>
      </c>
      <c r="K2530" t="s">
        <v>13819</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5</v>
      </c>
      <c r="F2531" t="s">
        <v>13817</v>
      </c>
      <c r="G2531" s="88">
        <v>1</v>
      </c>
      <c r="H2531" s="88" t="s">
        <v>8278</v>
      </c>
      <c r="I2531">
        <v>2</v>
      </c>
      <c r="J2531" t="s">
        <v>13818</v>
      </c>
      <c r="K2531" t="s">
        <v>13820</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6</v>
      </c>
      <c r="F2532" t="s">
        <v>13821</v>
      </c>
      <c r="G2532" s="88">
        <v>2</v>
      </c>
      <c r="H2532" s="88" t="s">
        <v>13770</v>
      </c>
      <c r="I2532">
        <v>2</v>
      </c>
      <c r="J2532" t="s">
        <v>13818</v>
      </c>
      <c r="K2532" t="s">
        <v>13822</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6</v>
      </c>
      <c r="F2533" t="s">
        <v>13821</v>
      </c>
      <c r="G2533" s="88">
        <v>2</v>
      </c>
      <c r="H2533" s="88" t="s">
        <v>13770</v>
      </c>
      <c r="I2533">
        <v>2</v>
      </c>
      <c r="J2533" t="s">
        <v>13818</v>
      </c>
      <c r="K2533" t="s">
        <v>13823</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5</v>
      </c>
      <c r="F2534" t="s">
        <v>13817</v>
      </c>
      <c r="G2534" s="88">
        <v>1</v>
      </c>
      <c r="H2534" s="88" t="s">
        <v>8278</v>
      </c>
      <c r="I2534">
        <v>2</v>
      </c>
      <c r="J2534" t="s">
        <v>13818</v>
      </c>
      <c r="K2534" t="s">
        <v>13819</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5</v>
      </c>
      <c r="F2535" t="s">
        <v>13817</v>
      </c>
      <c r="G2535" s="88">
        <v>1</v>
      </c>
      <c r="H2535" s="88" t="s">
        <v>8278</v>
      </c>
      <c r="I2535">
        <v>2</v>
      </c>
      <c r="J2535" t="s">
        <v>13818</v>
      </c>
      <c r="K2535" t="s">
        <v>13820</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6</v>
      </c>
      <c r="F2536" t="s">
        <v>13821</v>
      </c>
      <c r="G2536" s="88">
        <v>2</v>
      </c>
      <c r="H2536" s="88" t="s">
        <v>13770</v>
      </c>
      <c r="I2536">
        <v>2</v>
      </c>
      <c r="J2536" t="s">
        <v>13818</v>
      </c>
      <c r="K2536" t="s">
        <v>13822</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6</v>
      </c>
      <c r="F2537" t="s">
        <v>13821</v>
      </c>
      <c r="G2537" s="88">
        <v>2</v>
      </c>
      <c r="H2537" s="88" t="s">
        <v>13770</v>
      </c>
      <c r="I2537">
        <v>2</v>
      </c>
      <c r="J2537" t="s">
        <v>13818</v>
      </c>
      <c r="K2537" t="s">
        <v>13823</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5</v>
      </c>
      <c r="F2538" t="s">
        <v>13817</v>
      </c>
      <c r="G2538" s="88">
        <v>1</v>
      </c>
      <c r="H2538" s="88" t="s">
        <v>8278</v>
      </c>
      <c r="I2538">
        <v>2</v>
      </c>
      <c r="J2538" t="s">
        <v>13818</v>
      </c>
      <c r="K2538" t="s">
        <v>13819</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5</v>
      </c>
      <c r="F2539" t="s">
        <v>13817</v>
      </c>
      <c r="G2539" s="88">
        <v>1</v>
      </c>
      <c r="H2539" s="88" t="s">
        <v>8278</v>
      </c>
      <c r="I2539">
        <v>2</v>
      </c>
      <c r="J2539" t="s">
        <v>13818</v>
      </c>
      <c r="K2539" t="s">
        <v>13820</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6</v>
      </c>
      <c r="F2540" t="s">
        <v>13821</v>
      </c>
      <c r="G2540" s="88">
        <v>2</v>
      </c>
      <c r="H2540" s="88" t="s">
        <v>13770</v>
      </c>
      <c r="I2540">
        <v>2</v>
      </c>
      <c r="J2540" t="s">
        <v>13818</v>
      </c>
      <c r="K2540" t="s">
        <v>13822</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6</v>
      </c>
      <c r="F2541" t="s">
        <v>13821</v>
      </c>
      <c r="G2541" s="88">
        <v>2</v>
      </c>
      <c r="H2541" s="88" t="s">
        <v>13770</v>
      </c>
      <c r="I2541">
        <v>2</v>
      </c>
      <c r="J2541" t="s">
        <v>13818</v>
      </c>
      <c r="K2541" t="s">
        <v>13823</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5</v>
      </c>
      <c r="F2542" t="s">
        <v>13817</v>
      </c>
      <c r="G2542" s="88">
        <v>1</v>
      </c>
      <c r="H2542" s="88" t="s">
        <v>8278</v>
      </c>
      <c r="I2542">
        <v>2</v>
      </c>
      <c r="J2542" t="s">
        <v>13818</v>
      </c>
      <c r="K2542" t="s">
        <v>13819</v>
      </c>
      <c r="L2542">
        <v>270107</v>
      </c>
      <c r="M2542" t="s">
        <v>13588</v>
      </c>
      <c r="N2542">
        <v>270107007</v>
      </c>
      <c r="O2542" t="s">
        <v>13618</v>
      </c>
      <c r="P2542">
        <v>0</v>
      </c>
      <c r="Q2542">
        <v>4164.8029483685723</v>
      </c>
      <c r="R2542">
        <v>0</v>
      </c>
    </row>
    <row r="2543" spans="1:18" x14ac:dyDescent="0.25">
      <c r="A2543">
        <v>7</v>
      </c>
      <c r="B2543">
        <v>7306</v>
      </c>
      <c r="C2543" t="s">
        <v>786</v>
      </c>
      <c r="D2543" t="s">
        <v>1443</v>
      </c>
      <c r="E2543">
        <v>5</v>
      </c>
      <c r="F2543" t="s">
        <v>13817</v>
      </c>
      <c r="G2543" s="88">
        <v>1</v>
      </c>
      <c r="H2543" s="88" t="s">
        <v>8278</v>
      </c>
      <c r="I2543">
        <v>2</v>
      </c>
      <c r="J2543" t="s">
        <v>13818</v>
      </c>
      <c r="K2543" t="s">
        <v>13820</v>
      </c>
      <c r="L2543">
        <v>270107</v>
      </c>
      <c r="M2543" t="s">
        <v>13588</v>
      </c>
      <c r="N2543">
        <v>270107007</v>
      </c>
      <c r="O2543" t="s">
        <v>13618</v>
      </c>
      <c r="P2543">
        <v>0</v>
      </c>
      <c r="Q2543">
        <v>1018.151609553479</v>
      </c>
      <c r="R2543">
        <v>0</v>
      </c>
    </row>
    <row r="2544" spans="1:18" x14ac:dyDescent="0.25">
      <c r="A2544">
        <v>7</v>
      </c>
      <c r="B2544">
        <v>7306</v>
      </c>
      <c r="C2544" t="s">
        <v>786</v>
      </c>
      <c r="D2544" t="s">
        <v>1443</v>
      </c>
      <c r="E2544">
        <v>6</v>
      </c>
      <c r="F2544" t="s">
        <v>13821</v>
      </c>
      <c r="G2544" s="88">
        <v>2</v>
      </c>
      <c r="H2544" s="88" t="s">
        <v>13770</v>
      </c>
      <c r="I2544">
        <v>2</v>
      </c>
      <c r="J2544" t="s">
        <v>13818</v>
      </c>
      <c r="K2544" t="s">
        <v>13822</v>
      </c>
      <c r="L2544">
        <v>270107</v>
      </c>
      <c r="M2544" t="s">
        <v>13588</v>
      </c>
      <c r="N2544">
        <v>270107007</v>
      </c>
      <c r="O2544" t="s">
        <v>13618</v>
      </c>
      <c r="P2544">
        <v>0</v>
      </c>
      <c r="Q2544">
        <v>3791.4291165928717</v>
      </c>
      <c r="R2544">
        <v>0</v>
      </c>
    </row>
    <row r="2545" spans="1:18" x14ac:dyDescent="0.25">
      <c r="A2545">
        <v>7</v>
      </c>
      <c r="B2545">
        <v>7306</v>
      </c>
      <c r="C2545" t="s">
        <v>786</v>
      </c>
      <c r="D2545" t="s">
        <v>1443</v>
      </c>
      <c r="E2545">
        <v>6</v>
      </c>
      <c r="F2545" t="s">
        <v>13821</v>
      </c>
      <c r="G2545" s="88">
        <v>2</v>
      </c>
      <c r="H2545" s="88" t="s">
        <v>13770</v>
      </c>
      <c r="I2545">
        <v>2</v>
      </c>
      <c r="J2545" t="s">
        <v>13818</v>
      </c>
      <c r="K2545" t="s">
        <v>13823</v>
      </c>
      <c r="L2545">
        <v>270107</v>
      </c>
      <c r="M2545" t="s">
        <v>13588</v>
      </c>
      <c r="N2545">
        <v>270107007</v>
      </c>
      <c r="O2545" t="s">
        <v>13618</v>
      </c>
      <c r="P2545">
        <v>0</v>
      </c>
      <c r="Q2545">
        <v>1391.52544132918</v>
      </c>
      <c r="R2545">
        <v>0</v>
      </c>
    </row>
    <row r="2546" spans="1:18" x14ac:dyDescent="0.25">
      <c r="A2546">
        <v>7</v>
      </c>
      <c r="B2546">
        <v>7308</v>
      </c>
      <c r="C2546" t="s">
        <v>786</v>
      </c>
      <c r="D2546" t="s">
        <v>1449</v>
      </c>
      <c r="E2546">
        <v>5</v>
      </c>
      <c r="F2546" t="s">
        <v>13817</v>
      </c>
      <c r="G2546" s="88">
        <v>1</v>
      </c>
      <c r="H2546" s="88" t="s">
        <v>8278</v>
      </c>
      <c r="I2546">
        <v>2</v>
      </c>
      <c r="J2546" t="s">
        <v>13818</v>
      </c>
      <c r="K2546" t="s">
        <v>13819</v>
      </c>
      <c r="L2546">
        <v>270107</v>
      </c>
      <c r="M2546" t="s">
        <v>13588</v>
      </c>
      <c r="N2546">
        <v>270107007</v>
      </c>
      <c r="O2546" t="s">
        <v>13618</v>
      </c>
      <c r="P2546">
        <v>0</v>
      </c>
      <c r="Q2546">
        <v>2488.3516095534792</v>
      </c>
      <c r="R2546">
        <v>0</v>
      </c>
    </row>
    <row r="2547" spans="1:18" x14ac:dyDescent="0.25">
      <c r="A2547">
        <v>7</v>
      </c>
      <c r="B2547">
        <v>7308</v>
      </c>
      <c r="C2547" t="s">
        <v>786</v>
      </c>
      <c r="D2547" t="s">
        <v>1449</v>
      </c>
      <c r="E2547">
        <v>6</v>
      </c>
      <c r="F2547" t="s">
        <v>13821</v>
      </c>
      <c r="G2547" s="88">
        <v>2</v>
      </c>
      <c r="H2547" s="88" t="s">
        <v>13770</v>
      </c>
      <c r="I2547">
        <v>2</v>
      </c>
      <c r="J2547" t="s">
        <v>13818</v>
      </c>
      <c r="K2547" t="s">
        <v>13822</v>
      </c>
      <c r="L2547">
        <v>270107</v>
      </c>
      <c r="M2547" t="s">
        <v>13588</v>
      </c>
      <c r="N2547">
        <v>270107007</v>
      </c>
      <c r="O2547" t="s">
        <v>13618</v>
      </c>
      <c r="P2547">
        <v>0</v>
      </c>
      <c r="Q2547">
        <v>2488.3516095534792</v>
      </c>
      <c r="R2547">
        <v>0</v>
      </c>
    </row>
    <row r="2548" spans="1:18" x14ac:dyDescent="0.25">
      <c r="A2548">
        <v>7</v>
      </c>
      <c r="B2548">
        <v>7309</v>
      </c>
      <c r="C2548" t="s">
        <v>786</v>
      </c>
      <c r="D2548" t="s">
        <v>1452</v>
      </c>
      <c r="E2548">
        <v>5</v>
      </c>
      <c r="F2548" t="s">
        <v>13817</v>
      </c>
      <c r="G2548" s="88">
        <v>1</v>
      </c>
      <c r="H2548" s="88" t="s">
        <v>8278</v>
      </c>
      <c r="I2548">
        <v>2</v>
      </c>
      <c r="J2548" t="s">
        <v>13818</v>
      </c>
      <c r="K2548" t="s">
        <v>13819</v>
      </c>
      <c r="L2548">
        <v>270107</v>
      </c>
      <c r="M2548" t="s">
        <v>13588</v>
      </c>
      <c r="N2548">
        <v>270107007</v>
      </c>
      <c r="O2548" t="s">
        <v>13618</v>
      </c>
      <c r="P2548">
        <v>0</v>
      </c>
      <c r="Q2548">
        <v>4519.1505141861808</v>
      </c>
      <c r="R2548">
        <v>0</v>
      </c>
    </row>
    <row r="2549" spans="1:18" x14ac:dyDescent="0.25">
      <c r="A2549">
        <v>7</v>
      </c>
      <c r="B2549">
        <v>7309</v>
      </c>
      <c r="C2549" t="s">
        <v>786</v>
      </c>
      <c r="D2549" t="s">
        <v>1452</v>
      </c>
      <c r="E2549">
        <v>5</v>
      </c>
      <c r="F2549" t="s">
        <v>13817</v>
      </c>
      <c r="G2549" s="88">
        <v>1</v>
      </c>
      <c r="H2549" s="88" t="s">
        <v>8278</v>
      </c>
      <c r="I2549">
        <v>2</v>
      </c>
      <c r="J2549" t="s">
        <v>13818</v>
      </c>
      <c r="K2549" t="s">
        <v>13820</v>
      </c>
      <c r="L2549">
        <v>270107</v>
      </c>
      <c r="M2549" t="s">
        <v>13588</v>
      </c>
      <c r="N2549">
        <v>270107007</v>
      </c>
      <c r="O2549" t="s">
        <v>13618</v>
      </c>
      <c r="P2549">
        <v>0</v>
      </c>
      <c r="Q2549">
        <v>899.02974575419603</v>
      </c>
      <c r="R2549">
        <v>0</v>
      </c>
    </row>
    <row r="2550" spans="1:18" x14ac:dyDescent="0.25">
      <c r="A2550">
        <v>7</v>
      </c>
      <c r="B2550">
        <v>7309</v>
      </c>
      <c r="C2550" t="s">
        <v>786</v>
      </c>
      <c r="D2550" t="s">
        <v>1452</v>
      </c>
      <c r="E2550">
        <v>6</v>
      </c>
      <c r="F2550" t="s">
        <v>13821</v>
      </c>
      <c r="G2550" s="88">
        <v>2</v>
      </c>
      <c r="H2550" s="88" t="s">
        <v>13770</v>
      </c>
      <c r="I2550">
        <v>2</v>
      </c>
      <c r="J2550" t="s">
        <v>13818</v>
      </c>
      <c r="K2550" t="s">
        <v>13822</v>
      </c>
      <c r="L2550">
        <v>270107</v>
      </c>
      <c r="M2550" t="s">
        <v>13588</v>
      </c>
      <c r="N2550">
        <v>270107007</v>
      </c>
      <c r="O2550" t="s">
        <v>13618</v>
      </c>
      <c r="P2550">
        <v>0</v>
      </c>
      <c r="Q2550">
        <v>4519.1505141861808</v>
      </c>
      <c r="R2550">
        <v>0</v>
      </c>
    </row>
    <row r="2551" spans="1:18" x14ac:dyDescent="0.25">
      <c r="A2551">
        <v>7</v>
      </c>
      <c r="B2551">
        <v>7309</v>
      </c>
      <c r="C2551" t="s">
        <v>786</v>
      </c>
      <c r="D2551" t="s">
        <v>1452</v>
      </c>
      <c r="E2551">
        <v>6</v>
      </c>
      <c r="F2551" t="s">
        <v>13821</v>
      </c>
      <c r="G2551" s="88">
        <v>2</v>
      </c>
      <c r="H2551" s="88" t="s">
        <v>13770</v>
      </c>
      <c r="I2551">
        <v>2</v>
      </c>
      <c r="J2551" t="s">
        <v>13818</v>
      </c>
      <c r="K2551" t="s">
        <v>13823</v>
      </c>
      <c r="L2551">
        <v>270107</v>
      </c>
      <c r="M2551" t="s">
        <v>13588</v>
      </c>
      <c r="N2551">
        <v>270107007</v>
      </c>
      <c r="O2551" t="s">
        <v>13618</v>
      </c>
      <c r="P2551">
        <v>0</v>
      </c>
      <c r="Q2551">
        <v>899.02974575419603</v>
      </c>
      <c r="R2551">
        <v>0</v>
      </c>
    </row>
    <row r="2552" spans="1:18" x14ac:dyDescent="0.25">
      <c r="A2552">
        <v>7</v>
      </c>
      <c r="B2552">
        <v>7401</v>
      </c>
      <c r="C2552" t="s">
        <v>786</v>
      </c>
      <c r="D2552" t="s">
        <v>1455</v>
      </c>
      <c r="E2552">
        <v>5</v>
      </c>
      <c r="F2552" t="s">
        <v>13817</v>
      </c>
      <c r="G2552" s="88">
        <v>1</v>
      </c>
      <c r="H2552" s="88" t="s">
        <v>8278</v>
      </c>
      <c r="I2552">
        <v>2</v>
      </c>
      <c r="J2552" t="s">
        <v>13818</v>
      </c>
      <c r="K2552" t="s">
        <v>13819</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5</v>
      </c>
      <c r="F2553" t="s">
        <v>13817</v>
      </c>
      <c r="G2553" s="88">
        <v>1</v>
      </c>
      <c r="H2553" s="88" t="s">
        <v>8278</v>
      </c>
      <c r="I2553">
        <v>2</v>
      </c>
      <c r="J2553" t="s">
        <v>13818</v>
      </c>
      <c r="K2553" t="s">
        <v>13820</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6</v>
      </c>
      <c r="F2554" t="s">
        <v>13821</v>
      </c>
      <c r="G2554" s="88">
        <v>2</v>
      </c>
      <c r="H2554" s="88" t="s">
        <v>13770</v>
      </c>
      <c r="I2554">
        <v>2</v>
      </c>
      <c r="J2554" t="s">
        <v>13818</v>
      </c>
      <c r="K2554" t="s">
        <v>13822</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6</v>
      </c>
      <c r="F2555" t="s">
        <v>13821</v>
      </c>
      <c r="G2555" s="88">
        <v>2</v>
      </c>
      <c r="H2555" s="88" t="s">
        <v>13770</v>
      </c>
      <c r="I2555">
        <v>2</v>
      </c>
      <c r="J2555" t="s">
        <v>13818</v>
      </c>
      <c r="K2555" t="s">
        <v>13823</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5</v>
      </c>
      <c r="F2556" t="s">
        <v>13817</v>
      </c>
      <c r="G2556" s="88">
        <v>1</v>
      </c>
      <c r="H2556" s="88" t="s">
        <v>8278</v>
      </c>
      <c r="I2556">
        <v>2</v>
      </c>
      <c r="J2556" t="s">
        <v>13818</v>
      </c>
      <c r="K2556" t="s">
        <v>13819</v>
      </c>
      <c r="L2556">
        <v>270107</v>
      </c>
      <c r="M2556" t="s">
        <v>13588</v>
      </c>
      <c r="N2556">
        <v>270107007</v>
      </c>
      <c r="O2556" t="s">
        <v>13618</v>
      </c>
      <c r="P2556">
        <v>0</v>
      </c>
      <c r="Q2556">
        <v>8958.7655861269232</v>
      </c>
      <c r="R2556">
        <v>0</v>
      </c>
    </row>
    <row r="2557" spans="1:18" x14ac:dyDescent="0.25">
      <c r="A2557">
        <v>7</v>
      </c>
      <c r="B2557">
        <v>7402</v>
      </c>
      <c r="C2557" t="s">
        <v>786</v>
      </c>
      <c r="D2557" t="s">
        <v>1458</v>
      </c>
      <c r="E2557">
        <v>5</v>
      </c>
      <c r="F2557" t="s">
        <v>13817</v>
      </c>
      <c r="G2557" s="88">
        <v>1</v>
      </c>
      <c r="H2557" s="88" t="s">
        <v>8278</v>
      </c>
      <c r="I2557">
        <v>2</v>
      </c>
      <c r="J2557" t="s">
        <v>13818</v>
      </c>
      <c r="K2557" t="s">
        <v>13820</v>
      </c>
      <c r="L2557">
        <v>270107</v>
      </c>
      <c r="M2557" t="s">
        <v>13588</v>
      </c>
      <c r="N2557">
        <v>270107007</v>
      </c>
      <c r="O2557" t="s">
        <v>13618</v>
      </c>
      <c r="P2557">
        <v>0</v>
      </c>
      <c r="Q2557">
        <v>2871.7142473118292</v>
      </c>
      <c r="R2557">
        <v>0</v>
      </c>
    </row>
    <row r="2558" spans="1:18" x14ac:dyDescent="0.25">
      <c r="A2558">
        <v>7</v>
      </c>
      <c r="B2558">
        <v>7402</v>
      </c>
      <c r="C2558" t="s">
        <v>786</v>
      </c>
      <c r="D2558" t="s">
        <v>1458</v>
      </c>
      <c r="E2558">
        <v>6</v>
      </c>
      <c r="F2558" t="s">
        <v>13821</v>
      </c>
      <c r="G2558" s="88">
        <v>2</v>
      </c>
      <c r="H2558" s="88" t="s">
        <v>13770</v>
      </c>
      <c r="I2558">
        <v>2</v>
      </c>
      <c r="J2558" t="s">
        <v>13818</v>
      </c>
      <c r="K2558" t="s">
        <v>13822</v>
      </c>
      <c r="L2558">
        <v>270107</v>
      </c>
      <c r="M2558" t="s">
        <v>13588</v>
      </c>
      <c r="N2558">
        <v>270107007</v>
      </c>
      <c r="O2558" t="s">
        <v>13618</v>
      </c>
      <c r="P2558">
        <v>0</v>
      </c>
      <c r="Q2558">
        <v>8223.6655861269228</v>
      </c>
      <c r="R2558">
        <v>0</v>
      </c>
    </row>
    <row r="2559" spans="1:18" x14ac:dyDescent="0.25">
      <c r="A2559">
        <v>7</v>
      </c>
      <c r="B2559">
        <v>7402</v>
      </c>
      <c r="C2559" t="s">
        <v>786</v>
      </c>
      <c r="D2559" t="s">
        <v>1458</v>
      </c>
      <c r="E2559">
        <v>6</v>
      </c>
      <c r="F2559" t="s">
        <v>13821</v>
      </c>
      <c r="G2559" s="88">
        <v>2</v>
      </c>
      <c r="H2559" s="88" t="s">
        <v>13770</v>
      </c>
      <c r="I2559">
        <v>2</v>
      </c>
      <c r="J2559" t="s">
        <v>13818</v>
      </c>
      <c r="K2559" t="s">
        <v>13823</v>
      </c>
      <c r="L2559">
        <v>270107</v>
      </c>
      <c r="M2559" t="s">
        <v>13588</v>
      </c>
      <c r="N2559">
        <v>270107007</v>
      </c>
      <c r="O2559" t="s">
        <v>13618</v>
      </c>
      <c r="P2559">
        <v>0</v>
      </c>
      <c r="Q2559">
        <v>3606.8142473118291</v>
      </c>
      <c r="R2559">
        <v>0</v>
      </c>
    </row>
    <row r="2560" spans="1:18" x14ac:dyDescent="0.25">
      <c r="A2560">
        <v>7</v>
      </c>
      <c r="B2560">
        <v>7403</v>
      </c>
      <c r="C2560" t="s">
        <v>786</v>
      </c>
      <c r="D2560" t="s">
        <v>1461</v>
      </c>
      <c r="E2560">
        <v>5</v>
      </c>
      <c r="F2560" t="s">
        <v>13817</v>
      </c>
      <c r="G2560" s="88">
        <v>1</v>
      </c>
      <c r="H2560" s="88" t="s">
        <v>8278</v>
      </c>
      <c r="I2560">
        <v>2</v>
      </c>
      <c r="J2560" t="s">
        <v>13818</v>
      </c>
      <c r="K2560" t="s">
        <v>13819</v>
      </c>
      <c r="L2560">
        <v>270107</v>
      </c>
      <c r="M2560" t="s">
        <v>13588</v>
      </c>
      <c r="N2560">
        <v>270107007</v>
      </c>
      <c r="O2560" t="s">
        <v>13618</v>
      </c>
      <c r="P2560">
        <v>0</v>
      </c>
      <c r="Q2560">
        <v>1764.8992731048809</v>
      </c>
      <c r="R2560">
        <v>0</v>
      </c>
    </row>
    <row r="2561" spans="1:18" x14ac:dyDescent="0.25">
      <c r="A2561">
        <v>7</v>
      </c>
      <c r="B2561">
        <v>7403</v>
      </c>
      <c r="C2561" t="s">
        <v>786</v>
      </c>
      <c r="D2561" t="s">
        <v>1461</v>
      </c>
      <c r="E2561">
        <v>6</v>
      </c>
      <c r="F2561" t="s">
        <v>13821</v>
      </c>
      <c r="G2561" s="88">
        <v>2</v>
      </c>
      <c r="H2561" s="88" t="s">
        <v>13770</v>
      </c>
      <c r="I2561">
        <v>2</v>
      </c>
      <c r="J2561" t="s">
        <v>13818</v>
      </c>
      <c r="K2561" t="s">
        <v>13822</v>
      </c>
      <c r="L2561">
        <v>270107</v>
      </c>
      <c r="M2561" t="s">
        <v>13588</v>
      </c>
      <c r="N2561">
        <v>270107007</v>
      </c>
      <c r="O2561" t="s">
        <v>13618</v>
      </c>
      <c r="P2561">
        <v>0</v>
      </c>
      <c r="Q2561">
        <v>1764.8992731048809</v>
      </c>
      <c r="R2561">
        <v>0</v>
      </c>
    </row>
    <row r="2562" spans="1:18" x14ac:dyDescent="0.25">
      <c r="A2562">
        <v>7</v>
      </c>
      <c r="B2562">
        <v>7404</v>
      </c>
      <c r="C2562" t="s">
        <v>786</v>
      </c>
      <c r="D2562" t="s">
        <v>1464</v>
      </c>
      <c r="E2562">
        <v>5</v>
      </c>
      <c r="F2562" t="s">
        <v>13817</v>
      </c>
      <c r="G2562" s="88">
        <v>1</v>
      </c>
      <c r="H2562" s="88" t="s">
        <v>8278</v>
      </c>
      <c r="I2562">
        <v>2</v>
      </c>
      <c r="J2562" t="s">
        <v>13818</v>
      </c>
      <c r="K2562" t="s">
        <v>13819</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5</v>
      </c>
      <c r="F2563" t="s">
        <v>13817</v>
      </c>
      <c r="G2563" s="88">
        <v>1</v>
      </c>
      <c r="H2563" s="88" t="s">
        <v>8278</v>
      </c>
      <c r="I2563">
        <v>2</v>
      </c>
      <c r="J2563" t="s">
        <v>13818</v>
      </c>
      <c r="K2563" t="s">
        <v>13820</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6</v>
      </c>
      <c r="F2564" t="s">
        <v>13821</v>
      </c>
      <c r="G2564" s="88">
        <v>2</v>
      </c>
      <c r="H2564" s="88" t="s">
        <v>13770</v>
      </c>
      <c r="I2564">
        <v>2</v>
      </c>
      <c r="J2564" t="s">
        <v>13818</v>
      </c>
      <c r="K2564" t="s">
        <v>13822</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6</v>
      </c>
      <c r="F2565" t="s">
        <v>13821</v>
      </c>
      <c r="G2565" s="88">
        <v>2</v>
      </c>
      <c r="H2565" s="88" t="s">
        <v>13770</v>
      </c>
      <c r="I2565">
        <v>2</v>
      </c>
      <c r="J2565" t="s">
        <v>13818</v>
      </c>
      <c r="K2565" t="s">
        <v>13823</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5</v>
      </c>
      <c r="F2566" t="s">
        <v>13817</v>
      </c>
      <c r="G2566" s="88">
        <v>1</v>
      </c>
      <c r="H2566" s="88" t="s">
        <v>8278</v>
      </c>
      <c r="I2566">
        <v>2</v>
      </c>
      <c r="J2566" t="s">
        <v>13818</v>
      </c>
      <c r="K2566" t="s">
        <v>13819</v>
      </c>
      <c r="L2566">
        <v>270107</v>
      </c>
      <c r="M2566" t="s">
        <v>13588</v>
      </c>
      <c r="N2566">
        <v>270107007</v>
      </c>
      <c r="O2566" t="s">
        <v>13618</v>
      </c>
      <c r="P2566">
        <v>0</v>
      </c>
      <c r="Q2566">
        <v>2197.004607995847</v>
      </c>
      <c r="R2566">
        <v>0</v>
      </c>
    </row>
    <row r="2567" spans="1:18" x14ac:dyDescent="0.25">
      <c r="A2567">
        <v>7</v>
      </c>
      <c r="B2567">
        <v>7405</v>
      </c>
      <c r="C2567" t="s">
        <v>786</v>
      </c>
      <c r="D2567" t="s">
        <v>1467</v>
      </c>
      <c r="E2567">
        <v>6</v>
      </c>
      <c r="F2567" t="s">
        <v>13821</v>
      </c>
      <c r="G2567" s="88">
        <v>2</v>
      </c>
      <c r="H2567" s="88" t="s">
        <v>13770</v>
      </c>
      <c r="I2567">
        <v>2</v>
      </c>
      <c r="J2567" t="s">
        <v>13818</v>
      </c>
      <c r="K2567" t="s">
        <v>13822</v>
      </c>
      <c r="L2567">
        <v>270107</v>
      </c>
      <c r="M2567" t="s">
        <v>13588</v>
      </c>
      <c r="N2567">
        <v>270107007</v>
      </c>
      <c r="O2567" t="s">
        <v>13618</v>
      </c>
      <c r="P2567">
        <v>0</v>
      </c>
      <c r="Q2567">
        <v>2197.004607995847</v>
      </c>
      <c r="R2567">
        <v>0</v>
      </c>
    </row>
    <row r="2568" spans="1:18" x14ac:dyDescent="0.25">
      <c r="A2568">
        <v>7</v>
      </c>
      <c r="B2568">
        <v>7406</v>
      </c>
      <c r="C2568" t="s">
        <v>786</v>
      </c>
      <c r="D2568" t="s">
        <v>1470</v>
      </c>
      <c r="E2568">
        <v>5</v>
      </c>
      <c r="F2568" t="s">
        <v>13817</v>
      </c>
      <c r="G2568" s="88">
        <v>1</v>
      </c>
      <c r="H2568" s="88" t="s">
        <v>8278</v>
      </c>
      <c r="I2568">
        <v>2</v>
      </c>
      <c r="J2568" t="s">
        <v>13818</v>
      </c>
      <c r="K2568" t="s">
        <v>13819</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5</v>
      </c>
      <c r="F2569" t="s">
        <v>13817</v>
      </c>
      <c r="G2569" s="88">
        <v>1</v>
      </c>
      <c r="H2569" s="88" t="s">
        <v>8278</v>
      </c>
      <c r="I2569">
        <v>2</v>
      </c>
      <c r="J2569" t="s">
        <v>13818</v>
      </c>
      <c r="K2569" t="s">
        <v>13820</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6</v>
      </c>
      <c r="F2570" t="s">
        <v>13821</v>
      </c>
      <c r="G2570" s="88">
        <v>2</v>
      </c>
      <c r="H2570" s="88" t="s">
        <v>13770</v>
      </c>
      <c r="I2570">
        <v>2</v>
      </c>
      <c r="J2570" t="s">
        <v>13818</v>
      </c>
      <c r="K2570" t="s">
        <v>13822</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6</v>
      </c>
      <c r="F2571" t="s">
        <v>13821</v>
      </c>
      <c r="G2571" s="88">
        <v>2</v>
      </c>
      <c r="H2571" s="88" t="s">
        <v>13770</v>
      </c>
      <c r="I2571">
        <v>2</v>
      </c>
      <c r="J2571" t="s">
        <v>13818</v>
      </c>
      <c r="K2571" t="s">
        <v>13823</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5</v>
      </c>
      <c r="F2572" t="s">
        <v>13817</v>
      </c>
      <c r="G2572" s="88">
        <v>1</v>
      </c>
      <c r="H2572" s="88" t="s">
        <v>8278</v>
      </c>
      <c r="I2572">
        <v>2</v>
      </c>
      <c r="J2572" t="s">
        <v>13818</v>
      </c>
      <c r="K2572" t="s">
        <v>13819</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5</v>
      </c>
      <c r="F2573" t="s">
        <v>13817</v>
      </c>
      <c r="G2573" s="88">
        <v>1</v>
      </c>
      <c r="H2573" s="88" t="s">
        <v>8278</v>
      </c>
      <c r="I2573">
        <v>2</v>
      </c>
      <c r="J2573" t="s">
        <v>13818</v>
      </c>
      <c r="K2573" t="s">
        <v>13820</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6</v>
      </c>
      <c r="F2574" t="s">
        <v>13821</v>
      </c>
      <c r="G2574" s="88">
        <v>2</v>
      </c>
      <c r="H2574" s="88" t="s">
        <v>13770</v>
      </c>
      <c r="I2574">
        <v>2</v>
      </c>
      <c r="J2574" t="s">
        <v>13818</v>
      </c>
      <c r="K2574" t="s">
        <v>13822</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6</v>
      </c>
      <c r="F2575" t="s">
        <v>13821</v>
      </c>
      <c r="G2575" s="88">
        <v>2</v>
      </c>
      <c r="H2575" s="88" t="s">
        <v>13770</v>
      </c>
      <c r="I2575">
        <v>2</v>
      </c>
      <c r="J2575" t="s">
        <v>13818</v>
      </c>
      <c r="K2575" t="s">
        <v>13823</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5</v>
      </c>
      <c r="F2576" t="s">
        <v>13817</v>
      </c>
      <c r="G2576" s="88">
        <v>1</v>
      </c>
      <c r="H2576" s="88" t="s">
        <v>8278</v>
      </c>
      <c r="I2576">
        <v>2</v>
      </c>
      <c r="J2576" t="s">
        <v>13818</v>
      </c>
      <c r="K2576" t="s">
        <v>13819</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5</v>
      </c>
      <c r="F2577" t="s">
        <v>13817</v>
      </c>
      <c r="G2577" s="88">
        <v>1</v>
      </c>
      <c r="H2577" s="88" t="s">
        <v>8278</v>
      </c>
      <c r="I2577">
        <v>2</v>
      </c>
      <c r="J2577" t="s">
        <v>13818</v>
      </c>
      <c r="K2577" t="s">
        <v>13820</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6</v>
      </c>
      <c r="F2578" t="s">
        <v>13821</v>
      </c>
      <c r="G2578" s="88">
        <v>2</v>
      </c>
      <c r="H2578" s="88" t="s">
        <v>13770</v>
      </c>
      <c r="I2578">
        <v>2</v>
      </c>
      <c r="J2578" t="s">
        <v>13818</v>
      </c>
      <c r="K2578" t="s">
        <v>13822</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6</v>
      </c>
      <c r="F2579" t="s">
        <v>13821</v>
      </c>
      <c r="G2579" s="88">
        <v>2</v>
      </c>
      <c r="H2579" s="88" t="s">
        <v>13770</v>
      </c>
      <c r="I2579">
        <v>2</v>
      </c>
      <c r="J2579" t="s">
        <v>13818</v>
      </c>
      <c r="K2579" t="s">
        <v>13823</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5</v>
      </c>
      <c r="F2580" t="s">
        <v>13817</v>
      </c>
      <c r="G2580" s="88">
        <v>1</v>
      </c>
      <c r="H2580" s="88" t="s">
        <v>8278</v>
      </c>
      <c r="I2580">
        <v>2</v>
      </c>
      <c r="J2580" t="s">
        <v>13818</v>
      </c>
      <c r="K2580" t="s">
        <v>13819</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5</v>
      </c>
      <c r="F2581" t="s">
        <v>13817</v>
      </c>
      <c r="G2581" s="88">
        <v>1</v>
      </c>
      <c r="H2581" s="88" t="s">
        <v>8278</v>
      </c>
      <c r="I2581">
        <v>2</v>
      </c>
      <c r="J2581" t="s">
        <v>13818</v>
      </c>
      <c r="K2581" t="s">
        <v>13820</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6</v>
      </c>
      <c r="F2582" t="s">
        <v>13821</v>
      </c>
      <c r="G2582" s="88">
        <v>2</v>
      </c>
      <c r="H2582" s="88" t="s">
        <v>13770</v>
      </c>
      <c r="I2582">
        <v>2</v>
      </c>
      <c r="J2582" t="s">
        <v>13818</v>
      </c>
      <c r="K2582" t="s">
        <v>13822</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6</v>
      </c>
      <c r="F2583" t="s">
        <v>13821</v>
      </c>
      <c r="G2583" s="88">
        <v>2</v>
      </c>
      <c r="H2583" s="88" t="s">
        <v>13770</v>
      </c>
      <c r="I2583">
        <v>2</v>
      </c>
      <c r="J2583" t="s">
        <v>13818</v>
      </c>
      <c r="K2583" t="s">
        <v>13823</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5</v>
      </c>
      <c r="F2584" t="s">
        <v>13817</v>
      </c>
      <c r="G2584" s="88">
        <v>1</v>
      </c>
      <c r="H2584" s="88" t="s">
        <v>8278</v>
      </c>
      <c r="I2584">
        <v>2</v>
      </c>
      <c r="J2584" t="s">
        <v>13818</v>
      </c>
      <c r="K2584" t="s">
        <v>13819</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5</v>
      </c>
      <c r="F2585" t="s">
        <v>13817</v>
      </c>
      <c r="G2585" s="88">
        <v>1</v>
      </c>
      <c r="H2585" s="88" t="s">
        <v>8278</v>
      </c>
      <c r="I2585">
        <v>2</v>
      </c>
      <c r="J2585" t="s">
        <v>13818</v>
      </c>
      <c r="K2585" t="s">
        <v>13820</v>
      </c>
      <c r="L2585">
        <v>270107</v>
      </c>
      <c r="M2585" t="s">
        <v>13588</v>
      </c>
      <c r="N2585">
        <v>270107007</v>
      </c>
      <c r="O2585" t="s">
        <v>13618</v>
      </c>
      <c r="P2585">
        <v>0</v>
      </c>
      <c r="Q2585">
        <v>0</v>
      </c>
      <c r="R2585">
        <v>4408.4181488801059</v>
      </c>
    </row>
    <row r="2586" spans="1:18" x14ac:dyDescent="0.25">
      <c r="A2586">
        <v>8</v>
      </c>
      <c r="B2586">
        <v>8105</v>
      </c>
      <c r="C2586" t="s">
        <v>768</v>
      </c>
      <c r="D2586" t="s">
        <v>1491</v>
      </c>
      <c r="E2586">
        <v>6</v>
      </c>
      <c r="F2586" t="s">
        <v>13821</v>
      </c>
      <c r="G2586" s="88">
        <v>2</v>
      </c>
      <c r="H2586" s="88" t="s">
        <v>13770</v>
      </c>
      <c r="I2586">
        <v>2</v>
      </c>
      <c r="J2586" t="s">
        <v>13818</v>
      </c>
      <c r="K2586" t="s">
        <v>13822</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6</v>
      </c>
      <c r="F2587" t="s">
        <v>13821</v>
      </c>
      <c r="G2587" s="88">
        <v>2</v>
      </c>
      <c r="H2587" s="88" t="s">
        <v>13770</v>
      </c>
      <c r="I2587">
        <v>2</v>
      </c>
      <c r="J2587" t="s">
        <v>13818</v>
      </c>
      <c r="K2587" t="s">
        <v>13823</v>
      </c>
      <c r="L2587">
        <v>270107</v>
      </c>
      <c r="M2587" t="s">
        <v>13588</v>
      </c>
      <c r="N2587">
        <v>270107007</v>
      </c>
      <c r="O2587" t="s">
        <v>13618</v>
      </c>
      <c r="P2587">
        <v>0</v>
      </c>
      <c r="Q2587">
        <v>0</v>
      </c>
      <c r="R2587">
        <v>4408.4181488801059</v>
      </c>
    </row>
    <row r="2588" spans="1:18" x14ac:dyDescent="0.25">
      <c r="A2588">
        <v>8</v>
      </c>
      <c r="B2588">
        <v>8106</v>
      </c>
      <c r="C2588" t="s">
        <v>768</v>
      </c>
      <c r="D2588" t="s">
        <v>1494</v>
      </c>
      <c r="E2588">
        <v>5</v>
      </c>
      <c r="F2588" t="s">
        <v>13817</v>
      </c>
      <c r="G2588" s="88">
        <v>1</v>
      </c>
      <c r="H2588" s="88" t="s">
        <v>8278</v>
      </c>
      <c r="I2588">
        <v>2</v>
      </c>
      <c r="J2588" t="s">
        <v>13818</v>
      </c>
      <c r="K2588" t="s">
        <v>13819</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5</v>
      </c>
      <c r="F2589" t="s">
        <v>13817</v>
      </c>
      <c r="G2589" s="88">
        <v>1</v>
      </c>
      <c r="H2589" s="88" t="s">
        <v>8278</v>
      </c>
      <c r="I2589">
        <v>2</v>
      </c>
      <c r="J2589" t="s">
        <v>13818</v>
      </c>
      <c r="K2589" t="s">
        <v>13820</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6</v>
      </c>
      <c r="F2590" t="s">
        <v>13821</v>
      </c>
      <c r="G2590" s="88">
        <v>2</v>
      </c>
      <c r="H2590" s="88" t="s">
        <v>13770</v>
      </c>
      <c r="I2590">
        <v>2</v>
      </c>
      <c r="J2590" t="s">
        <v>13818</v>
      </c>
      <c r="K2590" t="s">
        <v>13822</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6</v>
      </c>
      <c r="F2591" t="s">
        <v>13821</v>
      </c>
      <c r="G2591" s="88">
        <v>2</v>
      </c>
      <c r="H2591" s="88" t="s">
        <v>13770</v>
      </c>
      <c r="I2591">
        <v>2</v>
      </c>
      <c r="J2591" t="s">
        <v>13818</v>
      </c>
      <c r="K2591" t="s">
        <v>13823</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5</v>
      </c>
      <c r="F2592" t="s">
        <v>13817</v>
      </c>
      <c r="G2592" s="88">
        <v>1</v>
      </c>
      <c r="H2592" s="88" t="s">
        <v>8278</v>
      </c>
      <c r="I2592">
        <v>2</v>
      </c>
      <c r="J2592" t="s">
        <v>13818</v>
      </c>
      <c r="K2592" t="s">
        <v>13819</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5</v>
      </c>
      <c r="F2593" t="s">
        <v>13817</v>
      </c>
      <c r="G2593" s="88">
        <v>1</v>
      </c>
      <c r="H2593" s="88" t="s">
        <v>8278</v>
      </c>
      <c r="I2593">
        <v>2</v>
      </c>
      <c r="J2593" t="s">
        <v>13818</v>
      </c>
      <c r="K2593" t="s">
        <v>13820</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6</v>
      </c>
      <c r="F2594" t="s">
        <v>13821</v>
      </c>
      <c r="G2594" s="88">
        <v>2</v>
      </c>
      <c r="H2594" s="88" t="s">
        <v>13770</v>
      </c>
      <c r="I2594">
        <v>2</v>
      </c>
      <c r="J2594" t="s">
        <v>13818</v>
      </c>
      <c r="K2594" t="s">
        <v>13822</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6</v>
      </c>
      <c r="F2595" t="s">
        <v>13821</v>
      </c>
      <c r="G2595" s="88">
        <v>2</v>
      </c>
      <c r="H2595" s="88" t="s">
        <v>13770</v>
      </c>
      <c r="I2595">
        <v>2</v>
      </c>
      <c r="J2595" t="s">
        <v>13818</v>
      </c>
      <c r="K2595" t="s">
        <v>13823</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5</v>
      </c>
      <c r="F2596" t="s">
        <v>13817</v>
      </c>
      <c r="G2596" s="88">
        <v>1</v>
      </c>
      <c r="H2596" s="88" t="s">
        <v>8278</v>
      </c>
      <c r="I2596">
        <v>2</v>
      </c>
      <c r="J2596" t="s">
        <v>13818</v>
      </c>
      <c r="K2596" t="s">
        <v>13819</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5</v>
      </c>
      <c r="F2597" t="s">
        <v>13817</v>
      </c>
      <c r="G2597" s="88">
        <v>1</v>
      </c>
      <c r="H2597" s="88" t="s">
        <v>8278</v>
      </c>
      <c r="I2597">
        <v>2</v>
      </c>
      <c r="J2597" t="s">
        <v>13818</v>
      </c>
      <c r="K2597" t="s">
        <v>13820</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6</v>
      </c>
      <c r="F2598" t="s">
        <v>13821</v>
      </c>
      <c r="G2598" s="88">
        <v>2</v>
      </c>
      <c r="H2598" s="88" t="s">
        <v>13770</v>
      </c>
      <c r="I2598">
        <v>2</v>
      </c>
      <c r="J2598" t="s">
        <v>13818</v>
      </c>
      <c r="K2598" t="s">
        <v>13822</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6</v>
      </c>
      <c r="F2599" t="s">
        <v>13821</v>
      </c>
      <c r="G2599" s="88">
        <v>2</v>
      </c>
      <c r="H2599" s="88" t="s">
        <v>13770</v>
      </c>
      <c r="I2599">
        <v>2</v>
      </c>
      <c r="J2599" t="s">
        <v>13818</v>
      </c>
      <c r="K2599" t="s">
        <v>13823</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5</v>
      </c>
      <c r="F2600" t="s">
        <v>13817</v>
      </c>
      <c r="G2600" s="88">
        <v>1</v>
      </c>
      <c r="H2600" s="88" t="s">
        <v>8278</v>
      </c>
      <c r="I2600">
        <v>2</v>
      </c>
      <c r="J2600" t="s">
        <v>13818</v>
      </c>
      <c r="K2600" t="s">
        <v>13819</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5</v>
      </c>
      <c r="F2601" t="s">
        <v>13817</v>
      </c>
      <c r="G2601" s="88">
        <v>1</v>
      </c>
      <c r="H2601" s="88" t="s">
        <v>8278</v>
      </c>
      <c r="I2601">
        <v>2</v>
      </c>
      <c r="J2601" t="s">
        <v>13818</v>
      </c>
      <c r="K2601" t="s">
        <v>13820</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6</v>
      </c>
      <c r="F2602" t="s">
        <v>13821</v>
      </c>
      <c r="G2602" s="88">
        <v>2</v>
      </c>
      <c r="H2602" s="88" t="s">
        <v>13770</v>
      </c>
      <c r="I2602">
        <v>2</v>
      </c>
      <c r="J2602" t="s">
        <v>13818</v>
      </c>
      <c r="K2602" t="s">
        <v>13822</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6</v>
      </c>
      <c r="F2603" t="s">
        <v>13821</v>
      </c>
      <c r="G2603" s="88">
        <v>2</v>
      </c>
      <c r="H2603" s="88" t="s">
        <v>13770</v>
      </c>
      <c r="I2603">
        <v>2</v>
      </c>
      <c r="J2603" t="s">
        <v>13818</v>
      </c>
      <c r="K2603" t="s">
        <v>13823</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5</v>
      </c>
      <c r="F2604" t="s">
        <v>13817</v>
      </c>
      <c r="G2604" s="88">
        <v>1</v>
      </c>
      <c r="H2604" s="88" t="s">
        <v>8278</v>
      </c>
      <c r="I2604">
        <v>2</v>
      </c>
      <c r="J2604" t="s">
        <v>13818</v>
      </c>
      <c r="K2604" t="s">
        <v>13819</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5</v>
      </c>
      <c r="F2605" t="s">
        <v>13817</v>
      </c>
      <c r="G2605" s="88">
        <v>1</v>
      </c>
      <c r="H2605" s="88" t="s">
        <v>8278</v>
      </c>
      <c r="I2605">
        <v>2</v>
      </c>
      <c r="J2605" t="s">
        <v>13818</v>
      </c>
      <c r="K2605" t="s">
        <v>13820</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6</v>
      </c>
      <c r="F2606" t="s">
        <v>13821</v>
      </c>
      <c r="G2606" s="88">
        <v>2</v>
      </c>
      <c r="H2606" s="88" t="s">
        <v>13770</v>
      </c>
      <c r="I2606">
        <v>2</v>
      </c>
      <c r="J2606" t="s">
        <v>13818</v>
      </c>
      <c r="K2606" t="s">
        <v>13822</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6</v>
      </c>
      <c r="F2607" t="s">
        <v>13821</v>
      </c>
      <c r="G2607" s="88">
        <v>2</v>
      </c>
      <c r="H2607" s="88" t="s">
        <v>13770</v>
      </c>
      <c r="I2607">
        <v>2</v>
      </c>
      <c r="J2607" t="s">
        <v>13818</v>
      </c>
      <c r="K2607" t="s">
        <v>13823</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5</v>
      </c>
      <c r="F2608" t="s">
        <v>13817</v>
      </c>
      <c r="G2608" s="88">
        <v>1</v>
      </c>
      <c r="H2608" s="88" t="s">
        <v>8278</v>
      </c>
      <c r="I2608">
        <v>2</v>
      </c>
      <c r="J2608" t="s">
        <v>13818</v>
      </c>
      <c r="K2608" t="s">
        <v>13819</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5</v>
      </c>
      <c r="F2609" t="s">
        <v>13817</v>
      </c>
      <c r="G2609" s="88">
        <v>1</v>
      </c>
      <c r="H2609" s="88" t="s">
        <v>8278</v>
      </c>
      <c r="I2609">
        <v>2</v>
      </c>
      <c r="J2609" t="s">
        <v>13818</v>
      </c>
      <c r="K2609" t="s">
        <v>13820</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6</v>
      </c>
      <c r="F2610" t="s">
        <v>13821</v>
      </c>
      <c r="G2610" s="88">
        <v>2</v>
      </c>
      <c r="H2610" s="88" t="s">
        <v>13770</v>
      </c>
      <c r="I2610">
        <v>2</v>
      </c>
      <c r="J2610" t="s">
        <v>13818</v>
      </c>
      <c r="K2610" t="s">
        <v>13822</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6</v>
      </c>
      <c r="F2611" t="s">
        <v>13821</v>
      </c>
      <c r="G2611" s="88">
        <v>2</v>
      </c>
      <c r="H2611" s="88" t="s">
        <v>13770</v>
      </c>
      <c r="I2611">
        <v>2</v>
      </c>
      <c r="J2611" t="s">
        <v>13818</v>
      </c>
      <c r="K2611" t="s">
        <v>13823</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5</v>
      </c>
      <c r="F2612" t="s">
        <v>13817</v>
      </c>
      <c r="G2612" s="88">
        <v>1</v>
      </c>
      <c r="H2612" s="88" t="s">
        <v>8278</v>
      </c>
      <c r="I2612">
        <v>2</v>
      </c>
      <c r="J2612" t="s">
        <v>13818</v>
      </c>
      <c r="K2612" t="s">
        <v>13819</v>
      </c>
      <c r="L2612">
        <v>270107</v>
      </c>
      <c r="M2612" t="s">
        <v>13588</v>
      </c>
      <c r="N2612">
        <v>270107007</v>
      </c>
      <c r="O2612" t="s">
        <v>13618</v>
      </c>
      <c r="P2612">
        <v>0</v>
      </c>
      <c r="Q2612">
        <v>9409.3912351870531</v>
      </c>
      <c r="R2612">
        <v>0</v>
      </c>
    </row>
    <row r="2613" spans="1:18" x14ac:dyDescent="0.25">
      <c r="A2613">
        <v>8</v>
      </c>
      <c r="B2613">
        <v>8201</v>
      </c>
      <c r="C2613" t="s">
        <v>768</v>
      </c>
      <c r="D2613" t="s">
        <v>1515</v>
      </c>
      <c r="E2613">
        <v>5</v>
      </c>
      <c r="F2613" t="s">
        <v>13817</v>
      </c>
      <c r="G2613" s="88">
        <v>1</v>
      </c>
      <c r="H2613" s="88" t="s">
        <v>8278</v>
      </c>
      <c r="I2613">
        <v>2</v>
      </c>
      <c r="J2613" t="s">
        <v>13818</v>
      </c>
      <c r="K2613" t="s">
        <v>13820</v>
      </c>
      <c r="L2613">
        <v>270107</v>
      </c>
      <c r="M2613" t="s">
        <v>13588</v>
      </c>
      <c r="N2613">
        <v>270107007</v>
      </c>
      <c r="O2613" t="s">
        <v>13618</v>
      </c>
      <c r="P2613">
        <v>0</v>
      </c>
      <c r="Q2613">
        <v>2954.8469387755122</v>
      </c>
      <c r="R2613">
        <v>0</v>
      </c>
    </row>
    <row r="2614" spans="1:18" x14ac:dyDescent="0.25">
      <c r="A2614">
        <v>8</v>
      </c>
      <c r="B2614">
        <v>8201</v>
      </c>
      <c r="C2614" t="s">
        <v>768</v>
      </c>
      <c r="D2614" t="s">
        <v>1515</v>
      </c>
      <c r="E2614">
        <v>6</v>
      </c>
      <c r="F2614" t="s">
        <v>13821</v>
      </c>
      <c r="G2614" s="88">
        <v>2</v>
      </c>
      <c r="H2614" s="88" t="s">
        <v>13770</v>
      </c>
      <c r="I2614">
        <v>2</v>
      </c>
      <c r="J2614" t="s">
        <v>13818</v>
      </c>
      <c r="K2614" t="s">
        <v>13822</v>
      </c>
      <c r="L2614">
        <v>270107</v>
      </c>
      <c r="M2614" t="s">
        <v>13588</v>
      </c>
      <c r="N2614">
        <v>270107007</v>
      </c>
      <c r="O2614" t="s">
        <v>13618</v>
      </c>
      <c r="P2614">
        <v>0</v>
      </c>
      <c r="Q2614">
        <v>8286.169996249002</v>
      </c>
      <c r="R2614">
        <v>0</v>
      </c>
    </row>
    <row r="2615" spans="1:18" x14ac:dyDescent="0.25">
      <c r="A2615">
        <v>8</v>
      </c>
      <c r="B2615">
        <v>8201</v>
      </c>
      <c r="C2615" t="s">
        <v>768</v>
      </c>
      <c r="D2615" t="s">
        <v>1515</v>
      </c>
      <c r="E2615">
        <v>6</v>
      </c>
      <c r="F2615" t="s">
        <v>13821</v>
      </c>
      <c r="G2615" s="88">
        <v>2</v>
      </c>
      <c r="H2615" s="88" t="s">
        <v>13770</v>
      </c>
      <c r="I2615">
        <v>2</v>
      </c>
      <c r="J2615" t="s">
        <v>13818</v>
      </c>
      <c r="K2615" t="s">
        <v>13823</v>
      </c>
      <c r="L2615">
        <v>270107</v>
      </c>
      <c r="M2615" t="s">
        <v>13588</v>
      </c>
      <c r="N2615">
        <v>270107007</v>
      </c>
      <c r="O2615" t="s">
        <v>13618</v>
      </c>
      <c r="P2615">
        <v>0</v>
      </c>
      <c r="Q2615">
        <v>4078.0681777135624</v>
      </c>
      <c r="R2615">
        <v>0</v>
      </c>
    </row>
    <row r="2616" spans="1:18" x14ac:dyDescent="0.25">
      <c r="A2616">
        <v>8</v>
      </c>
      <c r="B2616">
        <v>8202</v>
      </c>
      <c r="C2616" t="s">
        <v>768</v>
      </c>
      <c r="D2616" t="s">
        <v>1518</v>
      </c>
      <c r="E2616">
        <v>5</v>
      </c>
      <c r="F2616" t="s">
        <v>13817</v>
      </c>
      <c r="G2616" s="88">
        <v>1</v>
      </c>
      <c r="H2616" s="88" t="s">
        <v>8278</v>
      </c>
      <c r="I2616">
        <v>2</v>
      </c>
      <c r="J2616" t="s">
        <v>13818</v>
      </c>
      <c r="K2616" t="s">
        <v>13819</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5</v>
      </c>
      <c r="F2617" t="s">
        <v>13817</v>
      </c>
      <c r="G2617" s="88">
        <v>1</v>
      </c>
      <c r="H2617" s="88" t="s">
        <v>8278</v>
      </c>
      <c r="I2617">
        <v>2</v>
      </c>
      <c r="J2617" t="s">
        <v>13818</v>
      </c>
      <c r="K2617" t="s">
        <v>13820</v>
      </c>
      <c r="L2617">
        <v>270107</v>
      </c>
      <c r="M2617" t="s">
        <v>13588</v>
      </c>
      <c r="N2617">
        <v>270107007</v>
      </c>
      <c r="O2617" t="s">
        <v>13618</v>
      </c>
      <c r="P2617">
        <v>0</v>
      </c>
      <c r="Q2617">
        <v>1966.57142857143</v>
      </c>
      <c r="R2617">
        <v>0</v>
      </c>
    </row>
    <row r="2618" spans="1:18" x14ac:dyDescent="0.25">
      <c r="A2618">
        <v>8</v>
      </c>
      <c r="B2618">
        <v>8202</v>
      </c>
      <c r="C2618" t="s">
        <v>768</v>
      </c>
      <c r="D2618" t="s">
        <v>1518</v>
      </c>
      <c r="E2618">
        <v>6</v>
      </c>
      <c r="F2618" t="s">
        <v>13821</v>
      </c>
      <c r="G2618" s="88">
        <v>2</v>
      </c>
      <c r="H2618" s="88" t="s">
        <v>13770</v>
      </c>
      <c r="I2618">
        <v>2</v>
      </c>
      <c r="J2618" t="s">
        <v>13818</v>
      </c>
      <c r="K2618" t="s">
        <v>13822</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6</v>
      </c>
      <c r="F2619" t="s">
        <v>13821</v>
      </c>
      <c r="G2619" s="88">
        <v>2</v>
      </c>
      <c r="H2619" s="88" t="s">
        <v>13770</v>
      </c>
      <c r="I2619">
        <v>2</v>
      </c>
      <c r="J2619" t="s">
        <v>13818</v>
      </c>
      <c r="K2619" t="s">
        <v>13823</v>
      </c>
      <c r="L2619">
        <v>270107</v>
      </c>
      <c r="M2619" t="s">
        <v>13588</v>
      </c>
      <c r="N2619">
        <v>270107007</v>
      </c>
      <c r="O2619" t="s">
        <v>13618</v>
      </c>
      <c r="P2619">
        <v>2348</v>
      </c>
      <c r="Q2619">
        <v>1966.57142857143</v>
      </c>
      <c r="R2619">
        <v>0</v>
      </c>
    </row>
    <row r="2620" spans="1:18" x14ac:dyDescent="0.25">
      <c r="A2620">
        <v>8</v>
      </c>
      <c r="B2620">
        <v>8203</v>
      </c>
      <c r="C2620" t="s">
        <v>768</v>
      </c>
      <c r="D2620" t="s">
        <v>1521</v>
      </c>
      <c r="E2620">
        <v>5</v>
      </c>
      <c r="F2620" t="s">
        <v>13817</v>
      </c>
      <c r="G2620" s="88">
        <v>1</v>
      </c>
      <c r="H2620" s="88" t="s">
        <v>8278</v>
      </c>
      <c r="I2620">
        <v>2</v>
      </c>
      <c r="J2620" t="s">
        <v>13818</v>
      </c>
      <c r="K2620" t="s">
        <v>13819</v>
      </c>
      <c r="L2620">
        <v>270107</v>
      </c>
      <c r="M2620" t="s">
        <v>13588</v>
      </c>
      <c r="N2620">
        <v>270107007</v>
      </c>
      <c r="O2620" t="s">
        <v>13618</v>
      </c>
      <c r="P2620">
        <v>0</v>
      </c>
      <c r="Q2620">
        <v>11379.622841913602</v>
      </c>
      <c r="R2620">
        <v>0</v>
      </c>
    </row>
    <row r="2621" spans="1:18" x14ac:dyDescent="0.25">
      <c r="A2621">
        <v>8</v>
      </c>
      <c r="B2621">
        <v>8203</v>
      </c>
      <c r="C2621" t="s">
        <v>768</v>
      </c>
      <c r="D2621" t="s">
        <v>1521</v>
      </c>
      <c r="E2621">
        <v>6</v>
      </c>
      <c r="F2621" t="s">
        <v>13821</v>
      </c>
      <c r="G2621" s="88">
        <v>2</v>
      </c>
      <c r="H2621" s="88" t="s">
        <v>13770</v>
      </c>
      <c r="I2621">
        <v>2</v>
      </c>
      <c r="J2621" t="s">
        <v>13818</v>
      </c>
      <c r="K2621" t="s">
        <v>13822</v>
      </c>
      <c r="L2621">
        <v>270107</v>
      </c>
      <c r="M2621" t="s">
        <v>13588</v>
      </c>
      <c r="N2621">
        <v>270107007</v>
      </c>
      <c r="O2621" t="s">
        <v>13618</v>
      </c>
      <c r="P2621">
        <v>0</v>
      </c>
      <c r="Q2621">
        <v>8424.775903138092</v>
      </c>
      <c r="R2621">
        <v>0</v>
      </c>
    </row>
    <row r="2622" spans="1:18" x14ac:dyDescent="0.25">
      <c r="A2622">
        <v>8</v>
      </c>
      <c r="B2622">
        <v>8203</v>
      </c>
      <c r="C2622" t="s">
        <v>768</v>
      </c>
      <c r="D2622" t="s">
        <v>1521</v>
      </c>
      <c r="E2622">
        <v>6</v>
      </c>
      <c r="F2622" t="s">
        <v>13821</v>
      </c>
      <c r="G2622" s="88">
        <v>2</v>
      </c>
      <c r="H2622" s="88" t="s">
        <v>13770</v>
      </c>
      <c r="I2622">
        <v>2</v>
      </c>
      <c r="J2622" t="s">
        <v>13818</v>
      </c>
      <c r="K2622" t="s">
        <v>13823</v>
      </c>
      <c r="L2622">
        <v>270107</v>
      </c>
      <c r="M2622" t="s">
        <v>13588</v>
      </c>
      <c r="N2622">
        <v>270107007</v>
      </c>
      <c r="O2622" t="s">
        <v>13618</v>
      </c>
      <c r="P2622">
        <v>0</v>
      </c>
      <c r="Q2622">
        <v>2954.8469387755122</v>
      </c>
      <c r="R2622">
        <v>0</v>
      </c>
    </row>
    <row r="2623" spans="1:18" x14ac:dyDescent="0.25">
      <c r="A2623">
        <v>8</v>
      </c>
      <c r="B2623">
        <v>8205</v>
      </c>
      <c r="C2623" t="s">
        <v>768</v>
      </c>
      <c r="D2623" t="s">
        <v>1527</v>
      </c>
      <c r="E2623">
        <v>5</v>
      </c>
      <c r="F2623" t="s">
        <v>13817</v>
      </c>
      <c r="G2623" s="88">
        <v>1</v>
      </c>
      <c r="H2623" s="88" t="s">
        <v>8278</v>
      </c>
      <c r="I2623">
        <v>2</v>
      </c>
      <c r="J2623" t="s">
        <v>13818</v>
      </c>
      <c r="K2623" t="s">
        <v>13819</v>
      </c>
      <c r="L2623">
        <v>270107</v>
      </c>
      <c r="M2623" t="s">
        <v>13588</v>
      </c>
      <c r="N2623">
        <v>270107007</v>
      </c>
      <c r="O2623" t="s">
        <v>13618</v>
      </c>
      <c r="P2623">
        <v>0</v>
      </c>
      <c r="Q2623">
        <v>11128.245971104283</v>
      </c>
      <c r="R2623">
        <v>0</v>
      </c>
    </row>
    <row r="2624" spans="1:18" x14ac:dyDescent="0.25">
      <c r="A2624">
        <v>8</v>
      </c>
      <c r="B2624">
        <v>8205</v>
      </c>
      <c r="C2624" t="s">
        <v>768</v>
      </c>
      <c r="D2624" t="s">
        <v>1527</v>
      </c>
      <c r="E2624">
        <v>6</v>
      </c>
      <c r="F2624" t="s">
        <v>13821</v>
      </c>
      <c r="G2624" s="88">
        <v>2</v>
      </c>
      <c r="H2624" s="88" t="s">
        <v>13770</v>
      </c>
      <c r="I2624">
        <v>2</v>
      </c>
      <c r="J2624" t="s">
        <v>13818</v>
      </c>
      <c r="K2624" t="s">
        <v>13822</v>
      </c>
      <c r="L2624">
        <v>270107</v>
      </c>
      <c r="M2624" t="s">
        <v>13588</v>
      </c>
      <c r="N2624">
        <v>270107007</v>
      </c>
      <c r="O2624" t="s">
        <v>13618</v>
      </c>
      <c r="P2624">
        <v>0</v>
      </c>
      <c r="Q2624">
        <v>2600.0187534473221</v>
      </c>
      <c r="R2624">
        <v>0</v>
      </c>
    </row>
    <row r="2625" spans="1:18" x14ac:dyDescent="0.25">
      <c r="A2625">
        <v>8</v>
      </c>
      <c r="B2625">
        <v>8205</v>
      </c>
      <c r="C2625" t="s">
        <v>768</v>
      </c>
      <c r="D2625" t="s">
        <v>1527</v>
      </c>
      <c r="E2625">
        <v>6</v>
      </c>
      <c r="F2625" t="s">
        <v>13821</v>
      </c>
      <c r="G2625" s="88">
        <v>2</v>
      </c>
      <c r="H2625" s="88" t="s">
        <v>13770</v>
      </c>
      <c r="I2625">
        <v>2</v>
      </c>
      <c r="J2625" t="s">
        <v>13818</v>
      </c>
      <c r="K2625" t="s">
        <v>13823</v>
      </c>
      <c r="L2625">
        <v>270107</v>
      </c>
      <c r="M2625" t="s">
        <v>13588</v>
      </c>
      <c r="N2625">
        <v>270107007</v>
      </c>
      <c r="O2625" t="s">
        <v>13618</v>
      </c>
      <c r="P2625">
        <v>0</v>
      </c>
      <c r="Q2625">
        <v>8528.2272176569604</v>
      </c>
      <c r="R2625">
        <v>0</v>
      </c>
    </row>
    <row r="2626" spans="1:18" x14ac:dyDescent="0.25">
      <c r="A2626">
        <v>8</v>
      </c>
      <c r="B2626">
        <v>8206</v>
      </c>
      <c r="C2626" t="s">
        <v>768</v>
      </c>
      <c r="D2626" t="s">
        <v>13772</v>
      </c>
      <c r="E2626">
        <v>5</v>
      </c>
      <c r="F2626" t="s">
        <v>13817</v>
      </c>
      <c r="G2626" s="88">
        <v>1</v>
      </c>
      <c r="H2626" s="88" t="s">
        <v>8278</v>
      </c>
      <c r="I2626">
        <v>2</v>
      </c>
      <c r="J2626" t="s">
        <v>13818</v>
      </c>
      <c r="K2626" t="s">
        <v>13819</v>
      </c>
      <c r="L2626">
        <v>270107</v>
      </c>
      <c r="M2626" t="s">
        <v>13588</v>
      </c>
      <c r="N2626">
        <v>270107007</v>
      </c>
      <c r="O2626" t="s">
        <v>13618</v>
      </c>
      <c r="P2626">
        <v>0</v>
      </c>
      <c r="Q2626">
        <v>10553.02022542452</v>
      </c>
      <c r="R2626">
        <v>0</v>
      </c>
    </row>
    <row r="2627" spans="1:18" x14ac:dyDescent="0.25">
      <c r="A2627">
        <v>8</v>
      </c>
      <c r="B2627">
        <v>8206</v>
      </c>
      <c r="C2627" t="s">
        <v>768</v>
      </c>
      <c r="D2627" t="s">
        <v>13772</v>
      </c>
      <c r="E2627">
        <v>5</v>
      </c>
      <c r="F2627" t="s">
        <v>13817</v>
      </c>
      <c r="G2627" s="88">
        <v>1</v>
      </c>
      <c r="H2627" s="88" t="s">
        <v>8278</v>
      </c>
      <c r="I2627">
        <v>2</v>
      </c>
      <c r="J2627" t="s">
        <v>13818</v>
      </c>
      <c r="K2627" t="s">
        <v>13820</v>
      </c>
      <c r="L2627">
        <v>270107</v>
      </c>
      <c r="M2627" t="s">
        <v>13588</v>
      </c>
      <c r="N2627">
        <v>270107007</v>
      </c>
      <c r="O2627" t="s">
        <v>13618</v>
      </c>
      <c r="P2627">
        <v>0</v>
      </c>
      <c r="Q2627">
        <v>3089.79266750948</v>
      </c>
      <c r="R2627">
        <v>0</v>
      </c>
    </row>
    <row r="2628" spans="1:18" x14ac:dyDescent="0.25">
      <c r="A2628">
        <v>8</v>
      </c>
      <c r="B2628">
        <v>8206</v>
      </c>
      <c r="C2628" t="s">
        <v>768</v>
      </c>
      <c r="D2628" t="s">
        <v>13772</v>
      </c>
      <c r="E2628">
        <v>6</v>
      </c>
      <c r="F2628" t="s">
        <v>13821</v>
      </c>
      <c r="G2628" s="88">
        <v>2</v>
      </c>
      <c r="H2628" s="88" t="s">
        <v>13770</v>
      </c>
      <c r="I2628">
        <v>2</v>
      </c>
      <c r="J2628" t="s">
        <v>13818</v>
      </c>
      <c r="K2628" t="s">
        <v>13822</v>
      </c>
      <c r="L2628">
        <v>270107</v>
      </c>
      <c r="M2628" t="s">
        <v>13588</v>
      </c>
      <c r="N2628">
        <v>270107007</v>
      </c>
      <c r="O2628" t="s">
        <v>13618</v>
      </c>
      <c r="P2628">
        <v>0</v>
      </c>
      <c r="Q2628">
        <v>10553.02022542452</v>
      </c>
      <c r="R2628">
        <v>0</v>
      </c>
    </row>
    <row r="2629" spans="1:18" x14ac:dyDescent="0.25">
      <c r="A2629">
        <v>8</v>
      </c>
      <c r="B2629">
        <v>8206</v>
      </c>
      <c r="C2629" t="s">
        <v>768</v>
      </c>
      <c r="D2629" t="s">
        <v>13772</v>
      </c>
      <c r="E2629">
        <v>6</v>
      </c>
      <c r="F2629" t="s">
        <v>13821</v>
      </c>
      <c r="G2629" s="88">
        <v>2</v>
      </c>
      <c r="H2629" s="88" t="s">
        <v>13770</v>
      </c>
      <c r="I2629">
        <v>2</v>
      </c>
      <c r="J2629" t="s">
        <v>13818</v>
      </c>
      <c r="K2629" t="s">
        <v>13823</v>
      </c>
      <c r="L2629">
        <v>270107</v>
      </c>
      <c r="M2629" t="s">
        <v>13588</v>
      </c>
      <c r="N2629">
        <v>270107007</v>
      </c>
      <c r="O2629" t="s">
        <v>13618</v>
      </c>
      <c r="P2629">
        <v>0</v>
      </c>
      <c r="Q2629">
        <v>3089.79266750948</v>
      </c>
      <c r="R2629">
        <v>0</v>
      </c>
    </row>
    <row r="2630" spans="1:18" x14ac:dyDescent="0.25">
      <c r="A2630">
        <v>8</v>
      </c>
      <c r="B2630">
        <v>8301</v>
      </c>
      <c r="C2630" t="s">
        <v>768</v>
      </c>
      <c r="D2630" t="s">
        <v>1536</v>
      </c>
      <c r="E2630">
        <v>5</v>
      </c>
      <c r="F2630" t="s">
        <v>13817</v>
      </c>
      <c r="G2630" s="88">
        <v>1</v>
      </c>
      <c r="H2630" s="88" t="s">
        <v>8278</v>
      </c>
      <c r="I2630">
        <v>2</v>
      </c>
      <c r="J2630" t="s">
        <v>13818</v>
      </c>
      <c r="K2630" t="s">
        <v>13819</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5</v>
      </c>
      <c r="F2631" t="s">
        <v>13817</v>
      </c>
      <c r="G2631" s="88">
        <v>1</v>
      </c>
      <c r="H2631" s="88" t="s">
        <v>8278</v>
      </c>
      <c r="I2631">
        <v>2</v>
      </c>
      <c r="J2631" t="s">
        <v>13818</v>
      </c>
      <c r="K2631" t="s">
        <v>13820</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6</v>
      </c>
      <c r="F2632" t="s">
        <v>13821</v>
      </c>
      <c r="G2632" s="88">
        <v>2</v>
      </c>
      <c r="H2632" s="88" t="s">
        <v>13770</v>
      </c>
      <c r="I2632">
        <v>2</v>
      </c>
      <c r="J2632" t="s">
        <v>13818</v>
      </c>
      <c r="K2632" t="s">
        <v>13822</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6</v>
      </c>
      <c r="F2633" t="s">
        <v>13821</v>
      </c>
      <c r="G2633" s="88">
        <v>2</v>
      </c>
      <c r="H2633" s="88" t="s">
        <v>13770</v>
      </c>
      <c r="I2633">
        <v>2</v>
      </c>
      <c r="J2633" t="s">
        <v>13818</v>
      </c>
      <c r="K2633" t="s">
        <v>13823</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5</v>
      </c>
      <c r="F2634" t="s">
        <v>13817</v>
      </c>
      <c r="G2634" s="88">
        <v>1</v>
      </c>
      <c r="H2634" s="88" t="s">
        <v>8278</v>
      </c>
      <c r="I2634">
        <v>2</v>
      </c>
      <c r="J2634" t="s">
        <v>13818</v>
      </c>
      <c r="K2634" t="s">
        <v>13819</v>
      </c>
      <c r="L2634">
        <v>270107</v>
      </c>
      <c r="M2634" t="s">
        <v>13588</v>
      </c>
      <c r="N2634">
        <v>270107007</v>
      </c>
      <c r="O2634" t="s">
        <v>13618</v>
      </c>
      <c r="P2634">
        <v>0</v>
      </c>
      <c r="Q2634">
        <v>6044.6396062849926</v>
      </c>
      <c r="R2634">
        <v>0</v>
      </c>
    </row>
    <row r="2635" spans="1:18" x14ac:dyDescent="0.25">
      <c r="A2635">
        <v>8</v>
      </c>
      <c r="B2635">
        <v>8304</v>
      </c>
      <c r="C2635" t="s">
        <v>768</v>
      </c>
      <c r="D2635" t="s">
        <v>1545</v>
      </c>
      <c r="E2635">
        <v>6</v>
      </c>
      <c r="F2635" t="s">
        <v>13821</v>
      </c>
      <c r="G2635" s="88">
        <v>2</v>
      </c>
      <c r="H2635" s="88" t="s">
        <v>13770</v>
      </c>
      <c r="I2635">
        <v>2</v>
      </c>
      <c r="J2635" t="s">
        <v>13818</v>
      </c>
      <c r="K2635" t="s">
        <v>13822</v>
      </c>
      <c r="L2635">
        <v>270107</v>
      </c>
      <c r="M2635" t="s">
        <v>13588</v>
      </c>
      <c r="N2635">
        <v>270107007</v>
      </c>
      <c r="O2635" t="s">
        <v>13618</v>
      </c>
      <c r="P2635">
        <v>0</v>
      </c>
      <c r="Q2635">
        <v>3089.79266750948</v>
      </c>
      <c r="R2635">
        <v>0</v>
      </c>
    </row>
    <row r="2636" spans="1:18" x14ac:dyDescent="0.25">
      <c r="A2636">
        <v>8</v>
      </c>
      <c r="B2636">
        <v>8304</v>
      </c>
      <c r="C2636" t="s">
        <v>768</v>
      </c>
      <c r="D2636" t="s">
        <v>1545</v>
      </c>
      <c r="E2636">
        <v>6</v>
      </c>
      <c r="F2636" t="s">
        <v>13821</v>
      </c>
      <c r="G2636" s="88">
        <v>2</v>
      </c>
      <c r="H2636" s="88" t="s">
        <v>13770</v>
      </c>
      <c r="I2636">
        <v>2</v>
      </c>
      <c r="J2636" t="s">
        <v>13818</v>
      </c>
      <c r="K2636" t="s">
        <v>13823</v>
      </c>
      <c r="L2636">
        <v>270107</v>
      </c>
      <c r="M2636" t="s">
        <v>13588</v>
      </c>
      <c r="N2636">
        <v>270107007</v>
      </c>
      <c r="O2636" t="s">
        <v>13618</v>
      </c>
      <c r="P2636">
        <v>0</v>
      </c>
      <c r="Q2636">
        <v>2954.8469387755122</v>
      </c>
      <c r="R2636">
        <v>0</v>
      </c>
    </row>
    <row r="2637" spans="1:18" x14ac:dyDescent="0.25">
      <c r="A2637">
        <v>8</v>
      </c>
      <c r="B2637">
        <v>8305</v>
      </c>
      <c r="C2637" t="s">
        <v>768</v>
      </c>
      <c r="D2637" t="s">
        <v>1548</v>
      </c>
      <c r="E2637">
        <v>5</v>
      </c>
      <c r="F2637" t="s">
        <v>13817</v>
      </c>
      <c r="G2637" s="88">
        <v>1</v>
      </c>
      <c r="H2637" s="88" t="s">
        <v>8278</v>
      </c>
      <c r="I2637">
        <v>2</v>
      </c>
      <c r="J2637" t="s">
        <v>13818</v>
      </c>
      <c r="K2637" t="s">
        <v>13819</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5</v>
      </c>
      <c r="F2638" t="s">
        <v>13817</v>
      </c>
      <c r="G2638" s="88">
        <v>1</v>
      </c>
      <c r="H2638" s="88" t="s">
        <v>8278</v>
      </c>
      <c r="I2638">
        <v>2</v>
      </c>
      <c r="J2638" t="s">
        <v>13818</v>
      </c>
      <c r="K2638" t="s">
        <v>13820</v>
      </c>
      <c r="L2638">
        <v>270107</v>
      </c>
      <c r="M2638" t="s">
        <v>13588</v>
      </c>
      <c r="N2638">
        <v>270107007</v>
      </c>
      <c r="O2638" t="s">
        <v>13618</v>
      </c>
      <c r="P2638">
        <v>0</v>
      </c>
      <c r="Q2638">
        <v>0</v>
      </c>
      <c r="R2638">
        <v>7547.1480097055546</v>
      </c>
    </row>
    <row r="2639" spans="1:18" x14ac:dyDescent="0.25">
      <c r="A2639">
        <v>8</v>
      </c>
      <c r="B2639">
        <v>8305</v>
      </c>
      <c r="C2639" t="s">
        <v>768</v>
      </c>
      <c r="D2639" t="s">
        <v>1548</v>
      </c>
      <c r="E2639">
        <v>6</v>
      </c>
      <c r="F2639" t="s">
        <v>13821</v>
      </c>
      <c r="G2639" s="88">
        <v>2</v>
      </c>
      <c r="H2639" s="88" t="s">
        <v>13770</v>
      </c>
      <c r="I2639">
        <v>2</v>
      </c>
      <c r="J2639" t="s">
        <v>13818</v>
      </c>
      <c r="K2639" t="s">
        <v>13822</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6</v>
      </c>
      <c r="F2640" t="s">
        <v>13821</v>
      </c>
      <c r="G2640" s="88">
        <v>2</v>
      </c>
      <c r="H2640" s="88" t="s">
        <v>13770</v>
      </c>
      <c r="I2640">
        <v>2</v>
      </c>
      <c r="J2640" t="s">
        <v>13818</v>
      </c>
      <c r="K2640" t="s">
        <v>13823</v>
      </c>
      <c r="L2640">
        <v>270107</v>
      </c>
      <c r="M2640" t="s">
        <v>13588</v>
      </c>
      <c r="N2640">
        <v>270107007</v>
      </c>
      <c r="O2640" t="s">
        <v>13618</v>
      </c>
      <c r="P2640">
        <v>0</v>
      </c>
      <c r="Q2640">
        <v>0</v>
      </c>
      <c r="R2640">
        <v>11831.380349216703</v>
      </c>
    </row>
    <row r="2641" spans="1:18" x14ac:dyDescent="0.25">
      <c r="A2641">
        <v>8</v>
      </c>
      <c r="B2641">
        <v>8306</v>
      </c>
      <c r="C2641" t="s">
        <v>768</v>
      </c>
      <c r="D2641" t="s">
        <v>1551</v>
      </c>
      <c r="E2641">
        <v>5</v>
      </c>
      <c r="F2641" t="s">
        <v>13817</v>
      </c>
      <c r="G2641" s="88">
        <v>1</v>
      </c>
      <c r="H2641" s="88" t="s">
        <v>8278</v>
      </c>
      <c r="I2641">
        <v>2</v>
      </c>
      <c r="J2641" t="s">
        <v>13818</v>
      </c>
      <c r="K2641" t="s">
        <v>13819</v>
      </c>
      <c r="L2641">
        <v>270107</v>
      </c>
      <c r="M2641" t="s">
        <v>13588</v>
      </c>
      <c r="N2641">
        <v>270107007</v>
      </c>
      <c r="O2641" t="s">
        <v>13618</v>
      </c>
      <c r="P2641">
        <v>0</v>
      </c>
      <c r="Q2641">
        <v>5657.0650969847338</v>
      </c>
      <c r="R2641">
        <v>0</v>
      </c>
    </row>
    <row r="2642" spans="1:18" x14ac:dyDescent="0.25">
      <c r="A2642">
        <v>8</v>
      </c>
      <c r="B2642">
        <v>8306</v>
      </c>
      <c r="C2642" t="s">
        <v>768</v>
      </c>
      <c r="D2642" t="s">
        <v>1551</v>
      </c>
      <c r="E2642">
        <v>6</v>
      </c>
      <c r="F2642" t="s">
        <v>13821</v>
      </c>
      <c r="G2642" s="88">
        <v>2</v>
      </c>
      <c r="H2642" s="88" t="s">
        <v>13770</v>
      </c>
      <c r="I2642">
        <v>2</v>
      </c>
      <c r="J2642" t="s">
        <v>13818</v>
      </c>
      <c r="K2642" t="s">
        <v>13822</v>
      </c>
      <c r="L2642">
        <v>270107</v>
      </c>
      <c r="M2642" t="s">
        <v>13588</v>
      </c>
      <c r="N2642">
        <v>270107007</v>
      </c>
      <c r="O2642" t="s">
        <v>13618</v>
      </c>
      <c r="P2642">
        <v>0</v>
      </c>
      <c r="Q2642">
        <v>4668.7895867806519</v>
      </c>
      <c r="R2642">
        <v>0</v>
      </c>
    </row>
    <row r="2643" spans="1:18" x14ac:dyDescent="0.25">
      <c r="A2643">
        <v>8</v>
      </c>
      <c r="B2643">
        <v>8306</v>
      </c>
      <c r="C2643" t="s">
        <v>768</v>
      </c>
      <c r="D2643" t="s">
        <v>1551</v>
      </c>
      <c r="E2643">
        <v>6</v>
      </c>
      <c r="F2643" t="s">
        <v>13821</v>
      </c>
      <c r="G2643" s="88">
        <v>2</v>
      </c>
      <c r="H2643" s="88" t="s">
        <v>13770</v>
      </c>
      <c r="I2643">
        <v>2</v>
      </c>
      <c r="J2643" t="s">
        <v>13818</v>
      </c>
      <c r="K2643" t="s">
        <v>13823</v>
      </c>
      <c r="L2643">
        <v>270107</v>
      </c>
      <c r="M2643" t="s">
        <v>13588</v>
      </c>
      <c r="N2643">
        <v>270107007</v>
      </c>
      <c r="O2643" t="s">
        <v>13618</v>
      </c>
      <c r="P2643">
        <v>0</v>
      </c>
      <c r="Q2643">
        <v>988.27551020408202</v>
      </c>
      <c r="R2643">
        <v>0</v>
      </c>
    </row>
    <row r="2644" spans="1:18" x14ac:dyDescent="0.25">
      <c r="A2644">
        <v>8</v>
      </c>
      <c r="B2644">
        <v>8307</v>
      </c>
      <c r="C2644" t="s">
        <v>768</v>
      </c>
      <c r="D2644" t="s">
        <v>1554</v>
      </c>
      <c r="E2644">
        <v>5</v>
      </c>
      <c r="F2644" t="s">
        <v>13817</v>
      </c>
      <c r="G2644" s="88">
        <v>1</v>
      </c>
      <c r="H2644" s="88" t="s">
        <v>8278</v>
      </c>
      <c r="I2644">
        <v>2</v>
      </c>
      <c r="J2644" t="s">
        <v>13818</v>
      </c>
      <c r="K2644" t="s">
        <v>13819</v>
      </c>
      <c r="L2644">
        <v>270107</v>
      </c>
      <c r="M2644" t="s">
        <v>13588</v>
      </c>
      <c r="N2644">
        <v>270107007</v>
      </c>
      <c r="O2644" t="s">
        <v>13618</v>
      </c>
      <c r="P2644">
        <v>0</v>
      </c>
      <c r="Q2644">
        <v>5200.0375068946441</v>
      </c>
      <c r="R2644">
        <v>0</v>
      </c>
    </row>
    <row r="2645" spans="1:18" x14ac:dyDescent="0.25">
      <c r="A2645">
        <v>8</v>
      </c>
      <c r="B2645">
        <v>8307</v>
      </c>
      <c r="C2645" t="s">
        <v>768</v>
      </c>
      <c r="D2645" t="s">
        <v>1554</v>
      </c>
      <c r="E2645">
        <v>6</v>
      </c>
      <c r="F2645" t="s">
        <v>13821</v>
      </c>
      <c r="G2645" s="88">
        <v>2</v>
      </c>
      <c r="H2645" s="88" t="s">
        <v>13770</v>
      </c>
      <c r="I2645">
        <v>2</v>
      </c>
      <c r="J2645" t="s">
        <v>13818</v>
      </c>
      <c r="K2645" t="s">
        <v>13822</v>
      </c>
      <c r="L2645">
        <v>270107</v>
      </c>
      <c r="M2645" t="s">
        <v>13588</v>
      </c>
      <c r="N2645">
        <v>270107007</v>
      </c>
      <c r="O2645" t="s">
        <v>13618</v>
      </c>
      <c r="P2645">
        <v>0</v>
      </c>
      <c r="Q2645">
        <v>4211.7619966905622</v>
      </c>
      <c r="R2645">
        <v>0</v>
      </c>
    </row>
    <row r="2646" spans="1:18" x14ac:dyDescent="0.25">
      <c r="A2646">
        <v>8</v>
      </c>
      <c r="B2646">
        <v>8307</v>
      </c>
      <c r="C2646" t="s">
        <v>768</v>
      </c>
      <c r="D2646" t="s">
        <v>1554</v>
      </c>
      <c r="E2646">
        <v>6</v>
      </c>
      <c r="F2646" t="s">
        <v>13821</v>
      </c>
      <c r="G2646" s="88">
        <v>2</v>
      </c>
      <c r="H2646" s="88" t="s">
        <v>13770</v>
      </c>
      <c r="I2646">
        <v>2</v>
      </c>
      <c r="J2646" t="s">
        <v>13818</v>
      </c>
      <c r="K2646" t="s">
        <v>13823</v>
      </c>
      <c r="L2646">
        <v>270107</v>
      </c>
      <c r="M2646" t="s">
        <v>13588</v>
      </c>
      <c r="N2646">
        <v>270107007</v>
      </c>
      <c r="O2646" t="s">
        <v>13618</v>
      </c>
      <c r="P2646">
        <v>0</v>
      </c>
      <c r="Q2646">
        <v>988.27551020408202</v>
      </c>
      <c r="R2646">
        <v>0</v>
      </c>
    </row>
    <row r="2647" spans="1:18" x14ac:dyDescent="0.25">
      <c r="A2647">
        <v>8</v>
      </c>
      <c r="B2647">
        <v>8312</v>
      </c>
      <c r="C2647" t="s">
        <v>768</v>
      </c>
      <c r="D2647" t="s">
        <v>1568</v>
      </c>
      <c r="E2647">
        <v>5</v>
      </c>
      <c r="F2647" t="s">
        <v>13817</v>
      </c>
      <c r="G2647" s="88">
        <v>1</v>
      </c>
      <c r="H2647" s="88" t="s">
        <v>8278</v>
      </c>
      <c r="I2647">
        <v>2</v>
      </c>
      <c r="J2647" t="s">
        <v>13818</v>
      </c>
      <c r="K2647" t="s">
        <v>13819</v>
      </c>
      <c r="L2647">
        <v>270107</v>
      </c>
      <c r="M2647" t="s">
        <v>13588</v>
      </c>
      <c r="N2647">
        <v>270107007</v>
      </c>
      <c r="O2647" t="s">
        <v>13618</v>
      </c>
      <c r="P2647">
        <v>0</v>
      </c>
      <c r="Q2647">
        <v>3234.7179880801823</v>
      </c>
      <c r="R2647">
        <v>0</v>
      </c>
    </row>
    <row r="2648" spans="1:18" x14ac:dyDescent="0.25">
      <c r="A2648">
        <v>8</v>
      </c>
      <c r="B2648">
        <v>8312</v>
      </c>
      <c r="C2648" t="s">
        <v>768</v>
      </c>
      <c r="D2648" t="s">
        <v>1568</v>
      </c>
      <c r="E2648">
        <v>5</v>
      </c>
      <c r="F2648" t="s">
        <v>13817</v>
      </c>
      <c r="G2648" s="88">
        <v>1</v>
      </c>
      <c r="H2648" s="88" t="s">
        <v>8278</v>
      </c>
      <c r="I2648">
        <v>2</v>
      </c>
      <c r="J2648" t="s">
        <v>13818</v>
      </c>
      <c r="K2648" t="s">
        <v>13820</v>
      </c>
      <c r="L2648">
        <v>270107</v>
      </c>
      <c r="M2648" t="s">
        <v>13588</v>
      </c>
      <c r="N2648">
        <v>270107007</v>
      </c>
      <c r="O2648" t="s">
        <v>13618</v>
      </c>
      <c r="P2648">
        <v>0</v>
      </c>
      <c r="Q2648">
        <v>1611.7432432432399</v>
      </c>
      <c r="R2648">
        <v>0</v>
      </c>
    </row>
    <row r="2649" spans="1:18" x14ac:dyDescent="0.25">
      <c r="A2649">
        <v>8</v>
      </c>
      <c r="B2649">
        <v>8312</v>
      </c>
      <c r="C2649" t="s">
        <v>768</v>
      </c>
      <c r="D2649" t="s">
        <v>1568</v>
      </c>
      <c r="E2649">
        <v>6</v>
      </c>
      <c r="F2649" t="s">
        <v>13821</v>
      </c>
      <c r="G2649" s="88">
        <v>2</v>
      </c>
      <c r="H2649" s="88" t="s">
        <v>13770</v>
      </c>
      <c r="I2649">
        <v>2</v>
      </c>
      <c r="J2649" t="s">
        <v>13818</v>
      </c>
      <c r="K2649" t="s">
        <v>13822</v>
      </c>
      <c r="L2649">
        <v>270107</v>
      </c>
      <c r="M2649" t="s">
        <v>13588</v>
      </c>
      <c r="N2649">
        <v>270107007</v>
      </c>
      <c r="O2649" t="s">
        <v>13618</v>
      </c>
      <c r="P2649">
        <v>0</v>
      </c>
      <c r="Q2649">
        <v>3234.7179880801823</v>
      </c>
      <c r="R2649">
        <v>0</v>
      </c>
    </row>
    <row r="2650" spans="1:18" x14ac:dyDescent="0.25">
      <c r="A2650">
        <v>8</v>
      </c>
      <c r="B2650">
        <v>8312</v>
      </c>
      <c r="C2650" t="s">
        <v>768</v>
      </c>
      <c r="D2650" t="s">
        <v>1568</v>
      </c>
      <c r="E2650">
        <v>6</v>
      </c>
      <c r="F2650" t="s">
        <v>13821</v>
      </c>
      <c r="G2650" s="88">
        <v>2</v>
      </c>
      <c r="H2650" s="88" t="s">
        <v>13770</v>
      </c>
      <c r="I2650">
        <v>2</v>
      </c>
      <c r="J2650" t="s">
        <v>13818</v>
      </c>
      <c r="K2650" t="s">
        <v>13823</v>
      </c>
      <c r="L2650">
        <v>270107</v>
      </c>
      <c r="M2650" t="s">
        <v>13588</v>
      </c>
      <c r="N2650">
        <v>270107007</v>
      </c>
      <c r="O2650" t="s">
        <v>13618</v>
      </c>
      <c r="P2650">
        <v>0</v>
      </c>
      <c r="Q2650">
        <v>1611.7432432432399</v>
      </c>
      <c r="R2650">
        <v>0</v>
      </c>
    </row>
    <row r="2651" spans="1:18" x14ac:dyDescent="0.25">
      <c r="A2651">
        <v>8</v>
      </c>
      <c r="B2651">
        <v>16101</v>
      </c>
      <c r="C2651" t="s">
        <v>768</v>
      </c>
      <c r="D2651" t="s">
        <v>2024</v>
      </c>
      <c r="E2651">
        <v>5</v>
      </c>
      <c r="F2651" t="s">
        <v>13817</v>
      </c>
      <c r="G2651" s="88">
        <v>1</v>
      </c>
      <c r="H2651" s="88" t="s">
        <v>8278</v>
      </c>
      <c r="I2651">
        <v>2</v>
      </c>
      <c r="J2651" t="s">
        <v>13818</v>
      </c>
      <c r="K2651" t="s">
        <v>13819</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5</v>
      </c>
      <c r="F2652" t="s">
        <v>13817</v>
      </c>
      <c r="G2652" s="88">
        <v>1</v>
      </c>
      <c r="H2652" s="88" t="s">
        <v>8278</v>
      </c>
      <c r="I2652">
        <v>2</v>
      </c>
      <c r="J2652" t="s">
        <v>13818</v>
      </c>
      <c r="K2652" t="s">
        <v>13820</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6</v>
      </c>
      <c r="F2653" t="s">
        <v>13821</v>
      </c>
      <c r="G2653" s="88">
        <v>2</v>
      </c>
      <c r="H2653" s="88" t="s">
        <v>13770</v>
      </c>
      <c r="I2653">
        <v>2</v>
      </c>
      <c r="J2653" t="s">
        <v>13818</v>
      </c>
      <c r="K2653" t="s">
        <v>13822</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6</v>
      </c>
      <c r="F2654" t="s">
        <v>13821</v>
      </c>
      <c r="G2654" s="88">
        <v>2</v>
      </c>
      <c r="H2654" s="88" t="s">
        <v>13770</v>
      </c>
      <c r="I2654">
        <v>2</v>
      </c>
      <c r="J2654" t="s">
        <v>13818</v>
      </c>
      <c r="K2654" t="s">
        <v>13823</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5</v>
      </c>
      <c r="F2655" t="s">
        <v>13817</v>
      </c>
      <c r="G2655" s="88">
        <v>1</v>
      </c>
      <c r="H2655" s="88" t="s">
        <v>8278</v>
      </c>
      <c r="I2655">
        <v>2</v>
      </c>
      <c r="J2655" t="s">
        <v>13818</v>
      </c>
      <c r="K2655" t="s">
        <v>13819</v>
      </c>
      <c r="L2655">
        <v>270107</v>
      </c>
      <c r="M2655" t="s">
        <v>13588</v>
      </c>
      <c r="N2655">
        <v>270107007</v>
      </c>
      <c r="O2655" t="s">
        <v>13618</v>
      </c>
      <c r="P2655">
        <v>0</v>
      </c>
      <c r="Q2655">
        <v>9488.0085493656934</v>
      </c>
      <c r="R2655">
        <v>0</v>
      </c>
    </row>
    <row r="2656" spans="1:18" x14ac:dyDescent="0.25">
      <c r="A2656">
        <v>8</v>
      </c>
      <c r="B2656">
        <v>16103</v>
      </c>
      <c r="C2656" t="s">
        <v>768</v>
      </c>
      <c r="D2656" t="s">
        <v>2030</v>
      </c>
      <c r="E2656">
        <v>5</v>
      </c>
      <c r="F2656" t="s">
        <v>13817</v>
      </c>
      <c r="G2656" s="88">
        <v>1</v>
      </c>
      <c r="H2656" s="88" t="s">
        <v>8278</v>
      </c>
      <c r="I2656">
        <v>2</v>
      </c>
      <c r="J2656" t="s">
        <v>13818</v>
      </c>
      <c r="K2656" t="s">
        <v>13820</v>
      </c>
      <c r="L2656">
        <v>270107</v>
      </c>
      <c r="M2656" t="s">
        <v>13588</v>
      </c>
      <c r="N2656">
        <v>270107007</v>
      </c>
      <c r="O2656" t="s">
        <v>13618</v>
      </c>
      <c r="P2656">
        <v>0</v>
      </c>
      <c r="Q2656">
        <v>2111.4967491421321</v>
      </c>
      <c r="R2656">
        <v>0</v>
      </c>
    </row>
    <row r="2657" spans="1:18" x14ac:dyDescent="0.25">
      <c r="A2657">
        <v>8</v>
      </c>
      <c r="B2657">
        <v>16103</v>
      </c>
      <c r="C2657" t="s">
        <v>768</v>
      </c>
      <c r="D2657" t="s">
        <v>2030</v>
      </c>
      <c r="E2657">
        <v>6</v>
      </c>
      <c r="F2657" t="s">
        <v>13821</v>
      </c>
      <c r="G2657" s="88">
        <v>2</v>
      </c>
      <c r="H2657" s="88" t="s">
        <v>13770</v>
      </c>
      <c r="I2657">
        <v>2</v>
      </c>
      <c r="J2657" t="s">
        <v>13818</v>
      </c>
      <c r="K2657" t="s">
        <v>13822</v>
      </c>
      <c r="L2657">
        <v>270107</v>
      </c>
      <c r="M2657" t="s">
        <v>13588</v>
      </c>
      <c r="N2657">
        <v>270107007</v>
      </c>
      <c r="O2657" t="s">
        <v>13618</v>
      </c>
      <c r="P2657">
        <v>0</v>
      </c>
      <c r="Q2657">
        <v>7521.437120794264</v>
      </c>
      <c r="R2657">
        <v>0</v>
      </c>
    </row>
    <row r="2658" spans="1:18" x14ac:dyDescent="0.25">
      <c r="A2658">
        <v>8</v>
      </c>
      <c r="B2658">
        <v>16103</v>
      </c>
      <c r="C2658" t="s">
        <v>768</v>
      </c>
      <c r="D2658" t="s">
        <v>2030</v>
      </c>
      <c r="E2658">
        <v>6</v>
      </c>
      <c r="F2658" t="s">
        <v>13821</v>
      </c>
      <c r="G2658" s="88">
        <v>2</v>
      </c>
      <c r="H2658" s="88" t="s">
        <v>13770</v>
      </c>
      <c r="I2658">
        <v>2</v>
      </c>
      <c r="J2658" t="s">
        <v>13818</v>
      </c>
      <c r="K2658" t="s">
        <v>13823</v>
      </c>
      <c r="L2658">
        <v>270107</v>
      </c>
      <c r="M2658" t="s">
        <v>13588</v>
      </c>
      <c r="N2658">
        <v>270107007</v>
      </c>
      <c r="O2658" t="s">
        <v>13618</v>
      </c>
      <c r="P2658">
        <v>0</v>
      </c>
      <c r="Q2658">
        <v>4078.0681777135624</v>
      </c>
      <c r="R2658">
        <v>0</v>
      </c>
    </row>
    <row r="2659" spans="1:18" x14ac:dyDescent="0.25">
      <c r="A2659">
        <v>8</v>
      </c>
      <c r="B2659">
        <v>16107</v>
      </c>
      <c r="C2659" t="s">
        <v>768</v>
      </c>
      <c r="D2659" t="s">
        <v>2042</v>
      </c>
      <c r="E2659">
        <v>5</v>
      </c>
      <c r="F2659" t="s">
        <v>13817</v>
      </c>
      <c r="G2659" s="88">
        <v>1</v>
      </c>
      <c r="H2659" s="88" t="s">
        <v>8278</v>
      </c>
      <c r="I2659">
        <v>2</v>
      </c>
      <c r="J2659" t="s">
        <v>13818</v>
      </c>
      <c r="K2659" t="s">
        <v>13819</v>
      </c>
      <c r="L2659">
        <v>270107</v>
      </c>
      <c r="M2659" t="s">
        <v>13588</v>
      </c>
      <c r="N2659">
        <v>270107007</v>
      </c>
      <c r="O2659" t="s">
        <v>13618</v>
      </c>
      <c r="P2659">
        <v>0</v>
      </c>
      <c r="Q2659">
        <v>11864.484668063673</v>
      </c>
      <c r="R2659">
        <v>0</v>
      </c>
    </row>
    <row r="2660" spans="1:18" x14ac:dyDescent="0.25">
      <c r="A2660">
        <v>8</v>
      </c>
      <c r="B2660">
        <v>16107</v>
      </c>
      <c r="C2660" t="s">
        <v>768</v>
      </c>
      <c r="D2660" t="s">
        <v>2042</v>
      </c>
      <c r="E2660">
        <v>5</v>
      </c>
      <c r="F2660" t="s">
        <v>13817</v>
      </c>
      <c r="G2660" s="88">
        <v>1</v>
      </c>
      <c r="H2660" s="88" t="s">
        <v>8278</v>
      </c>
      <c r="I2660">
        <v>2</v>
      </c>
      <c r="J2660" t="s">
        <v>13818</v>
      </c>
      <c r="K2660" t="s">
        <v>13820</v>
      </c>
      <c r="L2660">
        <v>270107</v>
      </c>
      <c r="M2660" t="s">
        <v>13588</v>
      </c>
      <c r="N2660">
        <v>270107007</v>
      </c>
      <c r="O2660" t="s">
        <v>13618</v>
      </c>
      <c r="P2660">
        <v>0</v>
      </c>
      <c r="Q2660">
        <v>1966.57142857143</v>
      </c>
      <c r="R2660">
        <v>0</v>
      </c>
    </row>
    <row r="2661" spans="1:18" x14ac:dyDescent="0.25">
      <c r="A2661">
        <v>8</v>
      </c>
      <c r="B2661">
        <v>16107</v>
      </c>
      <c r="C2661" t="s">
        <v>768</v>
      </c>
      <c r="D2661" t="s">
        <v>2042</v>
      </c>
      <c r="E2661">
        <v>6</v>
      </c>
      <c r="F2661" t="s">
        <v>13821</v>
      </c>
      <c r="G2661" s="88">
        <v>2</v>
      </c>
      <c r="H2661" s="88" t="s">
        <v>13770</v>
      </c>
      <c r="I2661">
        <v>2</v>
      </c>
      <c r="J2661" t="s">
        <v>13818</v>
      </c>
      <c r="K2661" t="s">
        <v>13822</v>
      </c>
      <c r="L2661">
        <v>270107</v>
      </c>
      <c r="M2661" t="s">
        <v>13588</v>
      </c>
      <c r="N2661">
        <v>270107007</v>
      </c>
      <c r="O2661" t="s">
        <v>13618</v>
      </c>
      <c r="P2661">
        <v>0</v>
      </c>
      <c r="Q2661">
        <v>11864.484668063673</v>
      </c>
      <c r="R2661">
        <v>0</v>
      </c>
    </row>
    <row r="2662" spans="1:18" x14ac:dyDescent="0.25">
      <c r="A2662">
        <v>8</v>
      </c>
      <c r="B2662">
        <v>16107</v>
      </c>
      <c r="C2662" t="s">
        <v>768</v>
      </c>
      <c r="D2662" t="s">
        <v>2042</v>
      </c>
      <c r="E2662">
        <v>6</v>
      </c>
      <c r="F2662" t="s">
        <v>13821</v>
      </c>
      <c r="G2662" s="88">
        <v>2</v>
      </c>
      <c r="H2662" s="88" t="s">
        <v>13770</v>
      </c>
      <c r="I2662">
        <v>2</v>
      </c>
      <c r="J2662" t="s">
        <v>13818</v>
      </c>
      <c r="K2662" t="s">
        <v>13823</v>
      </c>
      <c r="L2662">
        <v>270107</v>
      </c>
      <c r="M2662" t="s">
        <v>13588</v>
      </c>
      <c r="N2662">
        <v>270107007</v>
      </c>
      <c r="O2662" t="s">
        <v>13618</v>
      </c>
      <c r="P2662">
        <v>0</v>
      </c>
      <c r="Q2662">
        <v>1966.57142857143</v>
      </c>
      <c r="R2662">
        <v>0</v>
      </c>
    </row>
    <row r="2663" spans="1:18" x14ac:dyDescent="0.25">
      <c r="A2663">
        <v>8</v>
      </c>
      <c r="B2663">
        <v>16301</v>
      </c>
      <c r="C2663" t="s">
        <v>768</v>
      </c>
      <c r="D2663" t="s">
        <v>2072</v>
      </c>
      <c r="E2663">
        <v>5</v>
      </c>
      <c r="F2663" t="s">
        <v>13817</v>
      </c>
      <c r="G2663" s="88">
        <v>1</v>
      </c>
      <c r="H2663" s="88" t="s">
        <v>8278</v>
      </c>
      <c r="I2663">
        <v>2</v>
      </c>
      <c r="J2663" t="s">
        <v>13818</v>
      </c>
      <c r="K2663" t="s">
        <v>13819</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5</v>
      </c>
      <c r="F2664" t="s">
        <v>13817</v>
      </c>
      <c r="G2664" s="88">
        <v>1</v>
      </c>
      <c r="H2664" s="88" t="s">
        <v>8278</v>
      </c>
      <c r="I2664">
        <v>2</v>
      </c>
      <c r="J2664" t="s">
        <v>13818</v>
      </c>
      <c r="K2664" t="s">
        <v>13820</v>
      </c>
      <c r="L2664">
        <v>270107</v>
      </c>
      <c r="M2664" t="s">
        <v>13588</v>
      </c>
      <c r="N2664">
        <v>270107007</v>
      </c>
      <c r="O2664" t="s">
        <v>13618</v>
      </c>
      <c r="P2664">
        <v>505</v>
      </c>
      <c r="Q2664">
        <v>0</v>
      </c>
      <c r="R2664">
        <v>0</v>
      </c>
    </row>
    <row r="2665" spans="1:18" x14ac:dyDescent="0.25">
      <c r="A2665">
        <v>8</v>
      </c>
      <c r="B2665">
        <v>16301</v>
      </c>
      <c r="C2665" t="s">
        <v>768</v>
      </c>
      <c r="D2665" t="s">
        <v>2072</v>
      </c>
      <c r="E2665">
        <v>6</v>
      </c>
      <c r="F2665" t="s">
        <v>13821</v>
      </c>
      <c r="G2665" s="88">
        <v>2</v>
      </c>
      <c r="H2665" s="88" t="s">
        <v>13770</v>
      </c>
      <c r="I2665">
        <v>2</v>
      </c>
      <c r="J2665" t="s">
        <v>13818</v>
      </c>
      <c r="K2665" t="s">
        <v>13822</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6</v>
      </c>
      <c r="F2666" t="s">
        <v>13821</v>
      </c>
      <c r="G2666" s="88">
        <v>2</v>
      </c>
      <c r="H2666" s="88" t="s">
        <v>13770</v>
      </c>
      <c r="I2666">
        <v>2</v>
      </c>
      <c r="J2666" t="s">
        <v>13818</v>
      </c>
      <c r="K2666" t="s">
        <v>13823</v>
      </c>
      <c r="L2666">
        <v>270107</v>
      </c>
      <c r="M2666" t="s">
        <v>13588</v>
      </c>
      <c r="N2666">
        <v>270107007</v>
      </c>
      <c r="O2666" t="s">
        <v>13618</v>
      </c>
      <c r="P2666">
        <v>505</v>
      </c>
      <c r="Q2666">
        <v>0</v>
      </c>
      <c r="R2666">
        <v>0</v>
      </c>
    </row>
    <row r="2667" spans="1:18" x14ac:dyDescent="0.25">
      <c r="A2667">
        <v>8</v>
      </c>
      <c r="B2667">
        <v>16305</v>
      </c>
      <c r="C2667" t="s">
        <v>768</v>
      </c>
      <c r="D2667" t="s">
        <v>2084</v>
      </c>
      <c r="E2667">
        <v>5</v>
      </c>
      <c r="F2667" t="s">
        <v>13817</v>
      </c>
      <c r="G2667" s="88">
        <v>1</v>
      </c>
      <c r="H2667" s="88" t="s">
        <v>8278</v>
      </c>
      <c r="I2667">
        <v>2</v>
      </c>
      <c r="J2667" t="s">
        <v>13818</v>
      </c>
      <c r="K2667" t="s">
        <v>13819</v>
      </c>
      <c r="L2667">
        <v>270107</v>
      </c>
      <c r="M2667" t="s">
        <v>13588</v>
      </c>
      <c r="N2667">
        <v>270107007</v>
      </c>
      <c r="O2667" t="s">
        <v>13618</v>
      </c>
      <c r="P2667">
        <v>0</v>
      </c>
      <c r="Q2667">
        <v>2954.8469387755122</v>
      </c>
      <c r="R2667">
        <v>0</v>
      </c>
    </row>
    <row r="2668" spans="1:18" x14ac:dyDescent="0.25">
      <c r="A2668">
        <v>8</v>
      </c>
      <c r="B2668">
        <v>16305</v>
      </c>
      <c r="C2668" t="s">
        <v>768</v>
      </c>
      <c r="D2668" t="s">
        <v>2084</v>
      </c>
      <c r="E2668">
        <v>5</v>
      </c>
      <c r="F2668" t="s">
        <v>13817</v>
      </c>
      <c r="G2668" s="88">
        <v>1</v>
      </c>
      <c r="H2668" s="88" t="s">
        <v>8278</v>
      </c>
      <c r="I2668">
        <v>2</v>
      </c>
      <c r="J2668" t="s">
        <v>13818</v>
      </c>
      <c r="K2668" t="s">
        <v>13820</v>
      </c>
      <c r="L2668">
        <v>270107</v>
      </c>
      <c r="M2668" t="s">
        <v>13588</v>
      </c>
      <c r="N2668">
        <v>270107007</v>
      </c>
      <c r="O2668" t="s">
        <v>13618</v>
      </c>
      <c r="P2668">
        <v>0</v>
      </c>
      <c r="Q2668">
        <v>3057.0463435374118</v>
      </c>
      <c r="R2668">
        <v>0</v>
      </c>
    </row>
    <row r="2669" spans="1:18" x14ac:dyDescent="0.25">
      <c r="A2669">
        <v>8</v>
      </c>
      <c r="B2669">
        <v>16305</v>
      </c>
      <c r="C2669" t="s">
        <v>768</v>
      </c>
      <c r="D2669" t="s">
        <v>2084</v>
      </c>
      <c r="E2669">
        <v>6</v>
      </c>
      <c r="F2669" t="s">
        <v>13821</v>
      </c>
      <c r="G2669" s="88">
        <v>2</v>
      </c>
      <c r="H2669" s="88" t="s">
        <v>13770</v>
      </c>
      <c r="I2669">
        <v>2</v>
      </c>
      <c r="J2669" t="s">
        <v>13818</v>
      </c>
      <c r="K2669" t="s">
        <v>13822</v>
      </c>
      <c r="L2669">
        <v>270107</v>
      </c>
      <c r="M2669" t="s">
        <v>13588</v>
      </c>
      <c r="N2669">
        <v>270107007</v>
      </c>
      <c r="O2669" t="s">
        <v>13618</v>
      </c>
      <c r="P2669">
        <v>0</v>
      </c>
      <c r="Q2669">
        <v>2954.8469387755122</v>
      </c>
      <c r="R2669">
        <v>0</v>
      </c>
    </row>
    <row r="2670" spans="1:18" x14ac:dyDescent="0.25">
      <c r="A2670">
        <v>8</v>
      </c>
      <c r="B2670">
        <v>16305</v>
      </c>
      <c r="C2670" t="s">
        <v>768</v>
      </c>
      <c r="D2670" t="s">
        <v>2084</v>
      </c>
      <c r="E2670">
        <v>6</v>
      </c>
      <c r="F2670" t="s">
        <v>13821</v>
      </c>
      <c r="G2670" s="88">
        <v>2</v>
      </c>
      <c r="H2670" s="88" t="s">
        <v>13770</v>
      </c>
      <c r="I2670">
        <v>2</v>
      </c>
      <c r="J2670" t="s">
        <v>13818</v>
      </c>
      <c r="K2670" t="s">
        <v>13823</v>
      </c>
      <c r="L2670">
        <v>270107</v>
      </c>
      <c r="M2670" t="s">
        <v>13588</v>
      </c>
      <c r="N2670">
        <v>270107007</v>
      </c>
      <c r="O2670" t="s">
        <v>13618</v>
      </c>
      <c r="P2670">
        <v>0</v>
      </c>
      <c r="Q2670">
        <v>3057.0463435374118</v>
      </c>
      <c r="R2670">
        <v>0</v>
      </c>
    </row>
    <row r="2671" spans="1:18" x14ac:dyDescent="0.25">
      <c r="A2671">
        <v>9</v>
      </c>
      <c r="B2671">
        <v>9101</v>
      </c>
      <c r="C2671" t="s">
        <v>762</v>
      </c>
      <c r="D2671" t="s">
        <v>1577</v>
      </c>
      <c r="E2671">
        <v>5</v>
      </c>
      <c r="F2671" t="s">
        <v>13817</v>
      </c>
      <c r="G2671" s="88">
        <v>1</v>
      </c>
      <c r="H2671" s="88" t="s">
        <v>8278</v>
      </c>
      <c r="I2671">
        <v>2</v>
      </c>
      <c r="J2671" t="s">
        <v>13818</v>
      </c>
      <c r="K2671" t="s">
        <v>13819</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5</v>
      </c>
      <c r="F2672" t="s">
        <v>13817</v>
      </c>
      <c r="G2672" s="88">
        <v>1</v>
      </c>
      <c r="H2672" s="88" t="s">
        <v>8278</v>
      </c>
      <c r="I2672">
        <v>2</v>
      </c>
      <c r="J2672" t="s">
        <v>13818</v>
      </c>
      <c r="K2672" t="s">
        <v>13820</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6</v>
      </c>
      <c r="F2673" t="s">
        <v>13821</v>
      </c>
      <c r="G2673" s="88">
        <v>2</v>
      </c>
      <c r="H2673" s="88" t="s">
        <v>13770</v>
      </c>
      <c r="I2673">
        <v>2</v>
      </c>
      <c r="J2673" t="s">
        <v>13818</v>
      </c>
      <c r="K2673" t="s">
        <v>13822</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6</v>
      </c>
      <c r="F2674" t="s">
        <v>13821</v>
      </c>
      <c r="G2674" s="88">
        <v>2</v>
      </c>
      <c r="H2674" s="88" t="s">
        <v>13770</v>
      </c>
      <c r="I2674">
        <v>2</v>
      </c>
      <c r="J2674" t="s">
        <v>13818</v>
      </c>
      <c r="K2674" t="s">
        <v>13823</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5</v>
      </c>
      <c r="F2675" t="s">
        <v>13817</v>
      </c>
      <c r="G2675" s="88">
        <v>1</v>
      </c>
      <c r="H2675" s="88" t="s">
        <v>8278</v>
      </c>
      <c r="I2675">
        <v>2</v>
      </c>
      <c r="J2675" t="s">
        <v>13818</v>
      </c>
      <c r="K2675" t="s">
        <v>13819</v>
      </c>
      <c r="L2675">
        <v>270107</v>
      </c>
      <c r="M2675" t="s">
        <v>13588</v>
      </c>
      <c r="N2675">
        <v>270107007</v>
      </c>
      <c r="O2675" t="s">
        <v>13618</v>
      </c>
      <c r="P2675">
        <v>0</v>
      </c>
      <c r="Q2675">
        <v>8216.8820879558534</v>
      </c>
      <c r="R2675">
        <v>0</v>
      </c>
    </row>
    <row r="2676" spans="1:18" x14ac:dyDescent="0.25">
      <c r="A2676">
        <v>9</v>
      </c>
      <c r="B2676">
        <v>9102</v>
      </c>
      <c r="C2676" t="s">
        <v>762</v>
      </c>
      <c r="D2676" t="s">
        <v>1580</v>
      </c>
      <c r="E2676">
        <v>5</v>
      </c>
      <c r="F2676" t="s">
        <v>13817</v>
      </c>
      <c r="G2676" s="88">
        <v>1</v>
      </c>
      <c r="H2676" s="88" t="s">
        <v>8278</v>
      </c>
      <c r="I2676">
        <v>2</v>
      </c>
      <c r="J2676" t="s">
        <v>13818</v>
      </c>
      <c r="K2676" t="s">
        <v>13820</v>
      </c>
      <c r="L2676">
        <v>270107</v>
      </c>
      <c r="M2676" t="s">
        <v>13588</v>
      </c>
      <c r="N2676">
        <v>270107007</v>
      </c>
      <c r="O2676" t="s">
        <v>13618</v>
      </c>
      <c r="P2676">
        <v>0</v>
      </c>
      <c r="Q2676">
        <v>3572.072211412642</v>
      </c>
      <c r="R2676">
        <v>0</v>
      </c>
    </row>
    <row r="2677" spans="1:18" x14ac:dyDescent="0.25">
      <c r="A2677">
        <v>9</v>
      </c>
      <c r="B2677">
        <v>9102</v>
      </c>
      <c r="C2677" t="s">
        <v>762</v>
      </c>
      <c r="D2677" t="s">
        <v>1580</v>
      </c>
      <c r="E2677">
        <v>6</v>
      </c>
      <c r="F2677" t="s">
        <v>13821</v>
      </c>
      <c r="G2677" s="88">
        <v>2</v>
      </c>
      <c r="H2677" s="88" t="s">
        <v>13770</v>
      </c>
      <c r="I2677">
        <v>2</v>
      </c>
      <c r="J2677" t="s">
        <v>13818</v>
      </c>
      <c r="K2677" t="s">
        <v>13822</v>
      </c>
      <c r="L2677">
        <v>270107</v>
      </c>
      <c r="M2677" t="s">
        <v>13588</v>
      </c>
      <c r="N2677">
        <v>270107007</v>
      </c>
      <c r="O2677" t="s">
        <v>13618</v>
      </c>
      <c r="P2677">
        <v>0</v>
      </c>
      <c r="Q2677">
        <v>7709.9654212891874</v>
      </c>
      <c r="R2677">
        <v>0</v>
      </c>
    </row>
    <row r="2678" spans="1:18" x14ac:dyDescent="0.25">
      <c r="A2678">
        <v>9</v>
      </c>
      <c r="B2678">
        <v>9102</v>
      </c>
      <c r="C2678" t="s">
        <v>762</v>
      </c>
      <c r="D2678" t="s">
        <v>1580</v>
      </c>
      <c r="E2678">
        <v>6</v>
      </c>
      <c r="F2678" t="s">
        <v>13821</v>
      </c>
      <c r="G2678" s="88">
        <v>2</v>
      </c>
      <c r="H2678" s="88" t="s">
        <v>13770</v>
      </c>
      <c r="I2678">
        <v>2</v>
      </c>
      <c r="J2678" t="s">
        <v>13818</v>
      </c>
      <c r="K2678" t="s">
        <v>13823</v>
      </c>
      <c r="L2678">
        <v>270107</v>
      </c>
      <c r="M2678" t="s">
        <v>13588</v>
      </c>
      <c r="N2678">
        <v>270107007</v>
      </c>
      <c r="O2678" t="s">
        <v>13618</v>
      </c>
      <c r="P2678">
        <v>0</v>
      </c>
      <c r="Q2678">
        <v>4078.988878079309</v>
      </c>
      <c r="R2678">
        <v>0</v>
      </c>
    </row>
    <row r="2679" spans="1:18" x14ac:dyDescent="0.25">
      <c r="A2679">
        <v>9</v>
      </c>
      <c r="B2679">
        <v>9103</v>
      </c>
      <c r="C2679" t="s">
        <v>762</v>
      </c>
      <c r="D2679" t="s">
        <v>1583</v>
      </c>
      <c r="E2679">
        <v>5</v>
      </c>
      <c r="F2679" t="s">
        <v>13817</v>
      </c>
      <c r="G2679" s="88">
        <v>1</v>
      </c>
      <c r="H2679" s="88" t="s">
        <v>8278</v>
      </c>
      <c r="I2679">
        <v>2</v>
      </c>
      <c r="J2679" t="s">
        <v>13818</v>
      </c>
      <c r="K2679" t="s">
        <v>13819</v>
      </c>
      <c r="L2679">
        <v>270107</v>
      </c>
      <c r="M2679" t="s">
        <v>13588</v>
      </c>
      <c r="N2679">
        <v>270107007</v>
      </c>
      <c r="O2679" t="s">
        <v>13618</v>
      </c>
      <c r="P2679">
        <v>0</v>
      </c>
      <c r="Q2679">
        <v>2271.0334249303069</v>
      </c>
      <c r="R2679">
        <v>0</v>
      </c>
    </row>
    <row r="2680" spans="1:18" x14ac:dyDescent="0.25">
      <c r="A2680">
        <v>9</v>
      </c>
      <c r="B2680">
        <v>9103</v>
      </c>
      <c r="C2680" t="s">
        <v>762</v>
      </c>
      <c r="D2680" t="s">
        <v>1583</v>
      </c>
      <c r="E2680">
        <v>6</v>
      </c>
      <c r="F2680" t="s">
        <v>13821</v>
      </c>
      <c r="G2680" s="88">
        <v>2</v>
      </c>
      <c r="H2680" s="88" t="s">
        <v>13770</v>
      </c>
      <c r="I2680">
        <v>2</v>
      </c>
      <c r="J2680" t="s">
        <v>13818</v>
      </c>
      <c r="K2680" t="s">
        <v>13822</v>
      </c>
      <c r="L2680">
        <v>270107</v>
      </c>
      <c r="M2680" t="s">
        <v>13588</v>
      </c>
      <c r="N2680">
        <v>270107007</v>
      </c>
      <c r="O2680" t="s">
        <v>13618</v>
      </c>
      <c r="P2680">
        <v>0</v>
      </c>
      <c r="Q2680">
        <v>1986.153424930307</v>
      </c>
      <c r="R2680">
        <v>0</v>
      </c>
    </row>
    <row r="2681" spans="1:18" x14ac:dyDescent="0.25">
      <c r="A2681">
        <v>9</v>
      </c>
      <c r="B2681">
        <v>9103</v>
      </c>
      <c r="C2681" t="s">
        <v>762</v>
      </c>
      <c r="D2681" t="s">
        <v>1583</v>
      </c>
      <c r="E2681">
        <v>6</v>
      </c>
      <c r="F2681" t="s">
        <v>13821</v>
      </c>
      <c r="G2681" s="88">
        <v>2</v>
      </c>
      <c r="H2681" s="88" t="s">
        <v>13770</v>
      </c>
      <c r="I2681">
        <v>2</v>
      </c>
      <c r="J2681" t="s">
        <v>13818</v>
      </c>
      <c r="K2681" t="s">
        <v>13823</v>
      </c>
      <c r="L2681">
        <v>270107</v>
      </c>
      <c r="M2681" t="s">
        <v>13588</v>
      </c>
      <c r="N2681">
        <v>270107007</v>
      </c>
      <c r="O2681" t="s">
        <v>13618</v>
      </c>
      <c r="P2681">
        <v>0</v>
      </c>
      <c r="Q2681">
        <v>284.88</v>
      </c>
      <c r="R2681">
        <v>0</v>
      </c>
    </row>
    <row r="2682" spans="1:18" x14ac:dyDescent="0.25">
      <c r="A2682">
        <v>9</v>
      </c>
      <c r="B2682">
        <v>9105</v>
      </c>
      <c r="C2682" t="s">
        <v>762</v>
      </c>
      <c r="D2682" t="s">
        <v>1589</v>
      </c>
      <c r="E2682">
        <v>5</v>
      </c>
      <c r="F2682" t="s">
        <v>13817</v>
      </c>
      <c r="G2682" s="88">
        <v>1</v>
      </c>
      <c r="H2682" s="88" t="s">
        <v>8278</v>
      </c>
      <c r="I2682">
        <v>2</v>
      </c>
      <c r="J2682" t="s">
        <v>13818</v>
      </c>
      <c r="K2682" t="s">
        <v>13819</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5</v>
      </c>
      <c r="F2683" t="s">
        <v>13817</v>
      </c>
      <c r="G2683" s="88">
        <v>1</v>
      </c>
      <c r="H2683" s="88" t="s">
        <v>8278</v>
      </c>
      <c r="I2683">
        <v>2</v>
      </c>
      <c r="J2683" t="s">
        <v>13818</v>
      </c>
      <c r="K2683" t="s">
        <v>13820</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6</v>
      </c>
      <c r="F2684" t="s">
        <v>13821</v>
      </c>
      <c r="G2684" s="88">
        <v>2</v>
      </c>
      <c r="H2684" s="88" t="s">
        <v>13770</v>
      </c>
      <c r="I2684">
        <v>2</v>
      </c>
      <c r="J2684" t="s">
        <v>13818</v>
      </c>
      <c r="K2684" t="s">
        <v>13822</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6</v>
      </c>
      <c r="F2685" t="s">
        <v>13821</v>
      </c>
      <c r="G2685" s="88">
        <v>2</v>
      </c>
      <c r="H2685" s="88" t="s">
        <v>13770</v>
      </c>
      <c r="I2685">
        <v>2</v>
      </c>
      <c r="J2685" t="s">
        <v>13818</v>
      </c>
      <c r="K2685" t="s">
        <v>13823</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5</v>
      </c>
      <c r="F2686" t="s">
        <v>13817</v>
      </c>
      <c r="G2686" s="88">
        <v>1</v>
      </c>
      <c r="H2686" s="88" t="s">
        <v>8278</v>
      </c>
      <c r="I2686">
        <v>2</v>
      </c>
      <c r="J2686" t="s">
        <v>13818</v>
      </c>
      <c r="K2686" t="s">
        <v>13819</v>
      </c>
      <c r="L2686">
        <v>270107</v>
      </c>
      <c r="M2686" t="s">
        <v>13588</v>
      </c>
      <c r="N2686">
        <v>270107007</v>
      </c>
      <c r="O2686" t="s">
        <v>13618</v>
      </c>
      <c r="P2686">
        <v>0</v>
      </c>
      <c r="Q2686">
        <v>0</v>
      </c>
      <c r="R2686">
        <v>8515.3448814314797</v>
      </c>
    </row>
    <row r="2687" spans="1:18" x14ac:dyDescent="0.25">
      <c r="A2687">
        <v>9</v>
      </c>
      <c r="B2687">
        <v>9107</v>
      </c>
      <c r="C2687" t="s">
        <v>762</v>
      </c>
      <c r="D2687" t="s">
        <v>1595</v>
      </c>
      <c r="E2687">
        <v>5</v>
      </c>
      <c r="F2687" t="s">
        <v>13817</v>
      </c>
      <c r="G2687" s="88">
        <v>1</v>
      </c>
      <c r="H2687" s="88" t="s">
        <v>8278</v>
      </c>
      <c r="I2687">
        <v>2</v>
      </c>
      <c r="J2687" t="s">
        <v>13818</v>
      </c>
      <c r="K2687" t="s">
        <v>13820</v>
      </c>
      <c r="L2687">
        <v>270107</v>
      </c>
      <c r="M2687" t="s">
        <v>13588</v>
      </c>
      <c r="N2687">
        <v>270107007</v>
      </c>
      <c r="O2687" t="s">
        <v>13618</v>
      </c>
      <c r="P2687">
        <v>0</v>
      </c>
      <c r="Q2687">
        <v>0</v>
      </c>
      <c r="R2687">
        <v>752.38028169014081</v>
      </c>
    </row>
    <row r="2688" spans="1:18" x14ac:dyDescent="0.25">
      <c r="A2688">
        <v>9</v>
      </c>
      <c r="B2688">
        <v>9107</v>
      </c>
      <c r="C2688" t="s">
        <v>762</v>
      </c>
      <c r="D2688" t="s">
        <v>1595</v>
      </c>
      <c r="E2688">
        <v>6</v>
      </c>
      <c r="F2688" t="s">
        <v>13821</v>
      </c>
      <c r="G2688" s="88">
        <v>2</v>
      </c>
      <c r="H2688" s="88" t="s">
        <v>13770</v>
      </c>
      <c r="I2688">
        <v>2</v>
      </c>
      <c r="J2688" t="s">
        <v>13818</v>
      </c>
      <c r="K2688" t="s">
        <v>13822</v>
      </c>
      <c r="L2688">
        <v>270107</v>
      </c>
      <c r="M2688" t="s">
        <v>13588</v>
      </c>
      <c r="N2688">
        <v>270107007</v>
      </c>
      <c r="O2688" t="s">
        <v>13618</v>
      </c>
      <c r="P2688">
        <v>0</v>
      </c>
      <c r="Q2688">
        <v>0</v>
      </c>
      <c r="R2688">
        <v>7550.0572758331937</v>
      </c>
    </row>
    <row r="2689" spans="1:18" x14ac:dyDescent="0.25">
      <c r="A2689">
        <v>9</v>
      </c>
      <c r="B2689">
        <v>9107</v>
      </c>
      <c r="C2689" t="s">
        <v>762</v>
      </c>
      <c r="D2689" t="s">
        <v>1595</v>
      </c>
      <c r="E2689">
        <v>6</v>
      </c>
      <c r="F2689" t="s">
        <v>13821</v>
      </c>
      <c r="G2689" s="88">
        <v>2</v>
      </c>
      <c r="H2689" s="88" t="s">
        <v>13770</v>
      </c>
      <c r="I2689">
        <v>2</v>
      </c>
      <c r="J2689" t="s">
        <v>13818</v>
      </c>
      <c r="K2689" t="s">
        <v>13823</v>
      </c>
      <c r="L2689">
        <v>270107</v>
      </c>
      <c r="M2689" t="s">
        <v>13588</v>
      </c>
      <c r="N2689">
        <v>270107007</v>
      </c>
      <c r="O2689" t="s">
        <v>13618</v>
      </c>
      <c r="P2689">
        <v>0</v>
      </c>
      <c r="Q2689">
        <v>0</v>
      </c>
      <c r="R2689">
        <v>1717.6678872884261</v>
      </c>
    </row>
    <row r="2690" spans="1:18" x14ac:dyDescent="0.25">
      <c r="A2690">
        <v>9</v>
      </c>
      <c r="B2690">
        <v>9108</v>
      </c>
      <c r="C2690" t="s">
        <v>762</v>
      </c>
      <c r="D2690" t="s">
        <v>1598</v>
      </c>
      <c r="E2690">
        <v>5</v>
      </c>
      <c r="F2690" t="s">
        <v>13817</v>
      </c>
      <c r="G2690" s="88">
        <v>1</v>
      </c>
      <c r="H2690" s="88" t="s">
        <v>8278</v>
      </c>
      <c r="I2690">
        <v>2</v>
      </c>
      <c r="J2690" t="s">
        <v>13818</v>
      </c>
      <c r="K2690" t="s">
        <v>13819</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5</v>
      </c>
      <c r="F2691" t="s">
        <v>13817</v>
      </c>
      <c r="G2691" s="88">
        <v>1</v>
      </c>
      <c r="H2691" s="88" t="s">
        <v>8278</v>
      </c>
      <c r="I2691">
        <v>2</v>
      </c>
      <c r="J2691" t="s">
        <v>13818</v>
      </c>
      <c r="K2691" t="s">
        <v>13820</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6</v>
      </c>
      <c r="F2692" t="s">
        <v>13821</v>
      </c>
      <c r="G2692" s="88">
        <v>2</v>
      </c>
      <c r="H2692" s="88" t="s">
        <v>13770</v>
      </c>
      <c r="I2692">
        <v>2</v>
      </c>
      <c r="J2692" t="s">
        <v>13818</v>
      </c>
      <c r="K2692" t="s">
        <v>13822</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6</v>
      </c>
      <c r="F2693" t="s">
        <v>13821</v>
      </c>
      <c r="G2693" s="88">
        <v>2</v>
      </c>
      <c r="H2693" s="88" t="s">
        <v>13770</v>
      </c>
      <c r="I2693">
        <v>2</v>
      </c>
      <c r="J2693" t="s">
        <v>13818</v>
      </c>
      <c r="K2693" t="s">
        <v>13823</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5</v>
      </c>
      <c r="F2694" t="s">
        <v>13817</v>
      </c>
      <c r="G2694" s="88">
        <v>1</v>
      </c>
      <c r="H2694" s="88" t="s">
        <v>8278</v>
      </c>
      <c r="I2694">
        <v>2</v>
      </c>
      <c r="J2694" t="s">
        <v>13818</v>
      </c>
      <c r="K2694" t="s">
        <v>13819</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5</v>
      </c>
      <c r="F2695" t="s">
        <v>13817</v>
      </c>
      <c r="G2695" s="88">
        <v>1</v>
      </c>
      <c r="H2695" s="88" t="s">
        <v>8278</v>
      </c>
      <c r="I2695">
        <v>2</v>
      </c>
      <c r="J2695" t="s">
        <v>13818</v>
      </c>
      <c r="K2695" t="s">
        <v>13820</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6</v>
      </c>
      <c r="F2696" t="s">
        <v>13821</v>
      </c>
      <c r="G2696" s="88">
        <v>2</v>
      </c>
      <c r="H2696" s="88" t="s">
        <v>13770</v>
      </c>
      <c r="I2696">
        <v>2</v>
      </c>
      <c r="J2696" t="s">
        <v>13818</v>
      </c>
      <c r="K2696" t="s">
        <v>13822</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6</v>
      </c>
      <c r="F2697" t="s">
        <v>13821</v>
      </c>
      <c r="G2697" s="88">
        <v>2</v>
      </c>
      <c r="H2697" s="88" t="s">
        <v>13770</v>
      </c>
      <c r="I2697">
        <v>2</v>
      </c>
      <c r="J2697" t="s">
        <v>13818</v>
      </c>
      <c r="K2697" t="s">
        <v>13823</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5</v>
      </c>
      <c r="F2698" t="s">
        <v>13817</v>
      </c>
      <c r="G2698" s="88">
        <v>1</v>
      </c>
      <c r="H2698" s="88" t="s">
        <v>8278</v>
      </c>
      <c r="I2698">
        <v>2</v>
      </c>
      <c r="J2698" t="s">
        <v>13818</v>
      </c>
      <c r="K2698" t="s">
        <v>13819</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5</v>
      </c>
      <c r="F2699" t="s">
        <v>13817</v>
      </c>
      <c r="G2699" s="88">
        <v>1</v>
      </c>
      <c r="H2699" s="88" t="s">
        <v>8278</v>
      </c>
      <c r="I2699">
        <v>2</v>
      </c>
      <c r="J2699" t="s">
        <v>13818</v>
      </c>
      <c r="K2699" t="s">
        <v>13820</v>
      </c>
      <c r="L2699">
        <v>270107</v>
      </c>
      <c r="M2699" t="s">
        <v>13588</v>
      </c>
      <c r="N2699">
        <v>270107007</v>
      </c>
      <c r="O2699" t="s">
        <v>13618</v>
      </c>
      <c r="P2699">
        <v>2079</v>
      </c>
      <c r="Q2699">
        <v>0</v>
      </c>
      <c r="R2699">
        <v>0</v>
      </c>
    </row>
    <row r="2700" spans="1:18" x14ac:dyDescent="0.25">
      <c r="A2700">
        <v>9</v>
      </c>
      <c r="B2700">
        <v>9111</v>
      </c>
      <c r="C2700" t="s">
        <v>762</v>
      </c>
      <c r="D2700" t="s">
        <v>1607</v>
      </c>
      <c r="E2700">
        <v>6</v>
      </c>
      <c r="F2700" t="s">
        <v>13821</v>
      </c>
      <c r="G2700" s="88">
        <v>2</v>
      </c>
      <c r="H2700" s="88" t="s">
        <v>13770</v>
      </c>
      <c r="I2700">
        <v>2</v>
      </c>
      <c r="J2700" t="s">
        <v>13818</v>
      </c>
      <c r="K2700" t="s">
        <v>13822</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6</v>
      </c>
      <c r="F2701" t="s">
        <v>13821</v>
      </c>
      <c r="G2701" s="88">
        <v>2</v>
      </c>
      <c r="H2701" s="88" t="s">
        <v>13770</v>
      </c>
      <c r="I2701">
        <v>2</v>
      </c>
      <c r="J2701" t="s">
        <v>13818</v>
      </c>
      <c r="K2701" t="s">
        <v>13823</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5</v>
      </c>
      <c r="F2702" t="s">
        <v>13817</v>
      </c>
      <c r="G2702" s="88">
        <v>1</v>
      </c>
      <c r="H2702" s="88" t="s">
        <v>8278</v>
      </c>
      <c r="I2702">
        <v>2</v>
      </c>
      <c r="J2702" t="s">
        <v>13818</v>
      </c>
      <c r="K2702" t="s">
        <v>13819</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5</v>
      </c>
      <c r="F2703" t="s">
        <v>13817</v>
      </c>
      <c r="G2703" s="88">
        <v>1</v>
      </c>
      <c r="H2703" s="88" t="s">
        <v>8278</v>
      </c>
      <c r="I2703">
        <v>2</v>
      </c>
      <c r="J2703" t="s">
        <v>13818</v>
      </c>
      <c r="K2703" t="s">
        <v>13820</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6</v>
      </c>
      <c r="F2704" t="s">
        <v>13821</v>
      </c>
      <c r="G2704" s="88">
        <v>2</v>
      </c>
      <c r="H2704" s="88" t="s">
        <v>13770</v>
      </c>
      <c r="I2704">
        <v>2</v>
      </c>
      <c r="J2704" t="s">
        <v>13818</v>
      </c>
      <c r="K2704" t="s">
        <v>13822</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6</v>
      </c>
      <c r="F2705" t="s">
        <v>13821</v>
      </c>
      <c r="G2705" s="88">
        <v>2</v>
      </c>
      <c r="H2705" s="88" t="s">
        <v>13770</v>
      </c>
      <c r="I2705">
        <v>2</v>
      </c>
      <c r="J2705" t="s">
        <v>13818</v>
      </c>
      <c r="K2705" t="s">
        <v>13823</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5</v>
      </c>
      <c r="F2706" t="s">
        <v>13817</v>
      </c>
      <c r="G2706" s="88">
        <v>1</v>
      </c>
      <c r="H2706" s="88" t="s">
        <v>8278</v>
      </c>
      <c r="I2706">
        <v>2</v>
      </c>
      <c r="J2706" t="s">
        <v>13818</v>
      </c>
      <c r="K2706" t="s">
        <v>13819</v>
      </c>
      <c r="L2706">
        <v>270107</v>
      </c>
      <c r="M2706" t="s">
        <v>13588</v>
      </c>
      <c r="N2706">
        <v>270107007</v>
      </c>
      <c r="O2706" t="s">
        <v>13618</v>
      </c>
      <c r="P2706">
        <v>0</v>
      </c>
      <c r="Q2706">
        <v>0</v>
      </c>
      <c r="R2706">
        <v>3089.9182988486964</v>
      </c>
    </row>
    <row r="2707" spans="1:18" x14ac:dyDescent="0.25">
      <c r="A2707">
        <v>9</v>
      </c>
      <c r="B2707">
        <v>9113</v>
      </c>
      <c r="C2707" t="s">
        <v>762</v>
      </c>
      <c r="D2707" t="s">
        <v>1613</v>
      </c>
      <c r="E2707">
        <v>6</v>
      </c>
      <c r="F2707" t="s">
        <v>13821</v>
      </c>
      <c r="G2707" s="88">
        <v>2</v>
      </c>
      <c r="H2707" s="88" t="s">
        <v>13770</v>
      </c>
      <c r="I2707">
        <v>2</v>
      </c>
      <c r="J2707" t="s">
        <v>13818</v>
      </c>
      <c r="K2707" t="s">
        <v>13822</v>
      </c>
      <c r="L2707">
        <v>270107</v>
      </c>
      <c r="M2707" t="s">
        <v>13588</v>
      </c>
      <c r="N2707">
        <v>270107007</v>
      </c>
      <c r="O2707" t="s">
        <v>13618</v>
      </c>
      <c r="P2707">
        <v>0</v>
      </c>
      <c r="Q2707">
        <v>0</v>
      </c>
      <c r="R2707">
        <v>1717.6678872884261</v>
      </c>
    </row>
    <row r="2708" spans="1:18" x14ac:dyDescent="0.25">
      <c r="A2708">
        <v>9</v>
      </c>
      <c r="B2708">
        <v>9113</v>
      </c>
      <c r="C2708" t="s">
        <v>762</v>
      </c>
      <c r="D2708" t="s">
        <v>1613</v>
      </c>
      <c r="E2708">
        <v>6</v>
      </c>
      <c r="F2708" t="s">
        <v>13821</v>
      </c>
      <c r="G2708" s="88">
        <v>2</v>
      </c>
      <c r="H2708" s="88" t="s">
        <v>13770</v>
      </c>
      <c r="I2708">
        <v>2</v>
      </c>
      <c r="J2708" t="s">
        <v>13818</v>
      </c>
      <c r="K2708" t="s">
        <v>13823</v>
      </c>
      <c r="L2708">
        <v>270107</v>
      </c>
      <c r="M2708" t="s">
        <v>13588</v>
      </c>
      <c r="N2708">
        <v>270107007</v>
      </c>
      <c r="O2708" t="s">
        <v>13618</v>
      </c>
      <c r="P2708">
        <v>0</v>
      </c>
      <c r="Q2708">
        <v>0</v>
      </c>
      <c r="R2708">
        <v>1372.2504115602705</v>
      </c>
    </row>
    <row r="2709" spans="1:18" x14ac:dyDescent="0.25">
      <c r="A2709">
        <v>9</v>
      </c>
      <c r="B2709">
        <v>9115</v>
      </c>
      <c r="C2709" t="s">
        <v>762</v>
      </c>
      <c r="D2709" t="s">
        <v>1619</v>
      </c>
      <c r="E2709">
        <v>5</v>
      </c>
      <c r="F2709" t="s">
        <v>13817</v>
      </c>
      <c r="G2709" s="88">
        <v>1</v>
      </c>
      <c r="H2709" s="88" t="s">
        <v>8278</v>
      </c>
      <c r="I2709">
        <v>2</v>
      </c>
      <c r="J2709" t="s">
        <v>13818</v>
      </c>
      <c r="K2709" t="s">
        <v>13819</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5</v>
      </c>
      <c r="F2710" t="s">
        <v>13817</v>
      </c>
      <c r="G2710" s="88">
        <v>1</v>
      </c>
      <c r="H2710" s="88" t="s">
        <v>8278</v>
      </c>
      <c r="I2710">
        <v>2</v>
      </c>
      <c r="J2710" t="s">
        <v>13818</v>
      </c>
      <c r="K2710" t="s">
        <v>13820</v>
      </c>
      <c r="L2710">
        <v>270107</v>
      </c>
      <c r="M2710" t="s">
        <v>13588</v>
      </c>
      <c r="N2710">
        <v>270107007</v>
      </c>
      <c r="O2710" t="s">
        <v>13618</v>
      </c>
      <c r="P2710">
        <v>0</v>
      </c>
      <c r="Q2710">
        <v>0</v>
      </c>
      <c r="R2710">
        <v>6794.7467936540033</v>
      </c>
    </row>
    <row r="2711" spans="1:18" x14ac:dyDescent="0.25">
      <c r="A2711">
        <v>9</v>
      </c>
      <c r="B2711">
        <v>9115</v>
      </c>
      <c r="C2711" t="s">
        <v>762</v>
      </c>
      <c r="D2711" t="s">
        <v>1619</v>
      </c>
      <c r="E2711">
        <v>6</v>
      </c>
      <c r="F2711" t="s">
        <v>13821</v>
      </c>
      <c r="G2711" s="88">
        <v>2</v>
      </c>
      <c r="H2711" s="88" t="s">
        <v>13770</v>
      </c>
      <c r="I2711">
        <v>2</v>
      </c>
      <c r="J2711" t="s">
        <v>13818</v>
      </c>
      <c r="K2711" t="s">
        <v>13822</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6</v>
      </c>
      <c r="F2712" t="s">
        <v>13821</v>
      </c>
      <c r="G2712" s="88">
        <v>2</v>
      </c>
      <c r="H2712" s="88" t="s">
        <v>13770</v>
      </c>
      <c r="I2712">
        <v>2</v>
      </c>
      <c r="J2712" t="s">
        <v>13818</v>
      </c>
      <c r="K2712" t="s">
        <v>13823</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5</v>
      </c>
      <c r="F2713" t="s">
        <v>13817</v>
      </c>
      <c r="G2713" s="88">
        <v>1</v>
      </c>
      <c r="H2713" s="88" t="s">
        <v>8278</v>
      </c>
      <c r="I2713">
        <v>2</v>
      </c>
      <c r="J2713" t="s">
        <v>13818</v>
      </c>
      <c r="K2713" t="s">
        <v>13819</v>
      </c>
      <c r="L2713">
        <v>270107</v>
      </c>
      <c r="M2713" t="s">
        <v>13588</v>
      </c>
      <c r="N2713">
        <v>270107007</v>
      </c>
      <c r="O2713" t="s">
        <v>13618</v>
      </c>
      <c r="P2713">
        <v>0</v>
      </c>
      <c r="Q2713">
        <v>7640.4699362803676</v>
      </c>
      <c r="R2713">
        <v>0</v>
      </c>
    </row>
    <row r="2714" spans="1:18" x14ac:dyDescent="0.25">
      <c r="A2714">
        <v>9</v>
      </c>
      <c r="B2714">
        <v>9117</v>
      </c>
      <c r="C2714" t="s">
        <v>762</v>
      </c>
      <c r="D2714" t="s">
        <v>1625</v>
      </c>
      <c r="E2714">
        <v>6</v>
      </c>
      <c r="F2714" t="s">
        <v>13821</v>
      </c>
      <c r="G2714" s="88">
        <v>2</v>
      </c>
      <c r="H2714" s="88" t="s">
        <v>13770</v>
      </c>
      <c r="I2714">
        <v>2</v>
      </c>
      <c r="J2714" t="s">
        <v>13818</v>
      </c>
      <c r="K2714" t="s">
        <v>13822</v>
      </c>
      <c r="L2714">
        <v>270107</v>
      </c>
      <c r="M2714" t="s">
        <v>13588</v>
      </c>
      <c r="N2714">
        <v>270107007</v>
      </c>
      <c r="O2714" t="s">
        <v>13618</v>
      </c>
      <c r="P2714">
        <v>0</v>
      </c>
      <c r="Q2714">
        <v>5980.2500597371563</v>
      </c>
      <c r="R2714">
        <v>0</v>
      </c>
    </row>
    <row r="2715" spans="1:18" x14ac:dyDescent="0.25">
      <c r="A2715">
        <v>9</v>
      </c>
      <c r="B2715">
        <v>9117</v>
      </c>
      <c r="C2715" t="s">
        <v>762</v>
      </c>
      <c r="D2715" t="s">
        <v>1625</v>
      </c>
      <c r="E2715">
        <v>6</v>
      </c>
      <c r="F2715" t="s">
        <v>13821</v>
      </c>
      <c r="G2715" s="88">
        <v>2</v>
      </c>
      <c r="H2715" s="88" t="s">
        <v>13770</v>
      </c>
      <c r="I2715">
        <v>2</v>
      </c>
      <c r="J2715" t="s">
        <v>13818</v>
      </c>
      <c r="K2715" t="s">
        <v>13823</v>
      </c>
      <c r="L2715">
        <v>270107</v>
      </c>
      <c r="M2715" t="s">
        <v>13588</v>
      </c>
      <c r="N2715">
        <v>270107007</v>
      </c>
      <c r="O2715" t="s">
        <v>13618</v>
      </c>
      <c r="P2715">
        <v>0</v>
      </c>
      <c r="Q2715">
        <v>1660.2198765432099</v>
      </c>
      <c r="R2715">
        <v>0</v>
      </c>
    </row>
    <row r="2716" spans="1:18" x14ac:dyDescent="0.25">
      <c r="A2716">
        <v>9</v>
      </c>
      <c r="B2716">
        <v>9118</v>
      </c>
      <c r="C2716" t="s">
        <v>762</v>
      </c>
      <c r="D2716" t="s">
        <v>1628</v>
      </c>
      <c r="E2716">
        <v>5</v>
      </c>
      <c r="F2716" t="s">
        <v>13817</v>
      </c>
      <c r="G2716" s="88">
        <v>1</v>
      </c>
      <c r="H2716" s="88" t="s">
        <v>8278</v>
      </c>
      <c r="I2716">
        <v>2</v>
      </c>
      <c r="J2716" t="s">
        <v>13818</v>
      </c>
      <c r="K2716" t="s">
        <v>13819</v>
      </c>
      <c r="L2716">
        <v>270107</v>
      </c>
      <c r="M2716" t="s">
        <v>13588</v>
      </c>
      <c r="N2716">
        <v>270107007</v>
      </c>
      <c r="O2716" t="s">
        <v>13618</v>
      </c>
      <c r="P2716">
        <v>0</v>
      </c>
      <c r="Q2716">
        <v>2929.293548387097</v>
      </c>
      <c r="R2716">
        <v>0</v>
      </c>
    </row>
    <row r="2717" spans="1:18" x14ac:dyDescent="0.25">
      <c r="A2717">
        <v>9</v>
      </c>
      <c r="B2717">
        <v>9118</v>
      </c>
      <c r="C2717" t="s">
        <v>762</v>
      </c>
      <c r="D2717" t="s">
        <v>1628</v>
      </c>
      <c r="E2717">
        <v>5</v>
      </c>
      <c r="F2717" t="s">
        <v>13817</v>
      </c>
      <c r="G2717" s="88">
        <v>1</v>
      </c>
      <c r="H2717" s="88" t="s">
        <v>8278</v>
      </c>
      <c r="I2717">
        <v>2</v>
      </c>
      <c r="J2717" t="s">
        <v>13818</v>
      </c>
      <c r="K2717" t="s">
        <v>13820</v>
      </c>
      <c r="L2717">
        <v>270107</v>
      </c>
      <c r="M2717" t="s">
        <v>13588</v>
      </c>
      <c r="N2717">
        <v>270107007</v>
      </c>
      <c r="O2717" t="s">
        <v>13618</v>
      </c>
      <c r="P2717">
        <v>0</v>
      </c>
      <c r="Q2717">
        <v>1090.4598765432099</v>
      </c>
      <c r="R2717">
        <v>0</v>
      </c>
    </row>
    <row r="2718" spans="1:18" x14ac:dyDescent="0.25">
      <c r="A2718">
        <v>9</v>
      </c>
      <c r="B2718">
        <v>9118</v>
      </c>
      <c r="C2718" t="s">
        <v>762</v>
      </c>
      <c r="D2718" t="s">
        <v>1628</v>
      </c>
      <c r="E2718">
        <v>6</v>
      </c>
      <c r="F2718" t="s">
        <v>13821</v>
      </c>
      <c r="G2718" s="88">
        <v>2</v>
      </c>
      <c r="H2718" s="88" t="s">
        <v>13770</v>
      </c>
      <c r="I2718">
        <v>2</v>
      </c>
      <c r="J2718" t="s">
        <v>13818</v>
      </c>
      <c r="K2718" t="s">
        <v>13822</v>
      </c>
      <c r="L2718">
        <v>270107</v>
      </c>
      <c r="M2718" t="s">
        <v>13588</v>
      </c>
      <c r="N2718">
        <v>270107007</v>
      </c>
      <c r="O2718" t="s">
        <v>13618</v>
      </c>
      <c r="P2718">
        <v>0</v>
      </c>
      <c r="Q2718">
        <v>2929.293548387097</v>
      </c>
      <c r="R2718">
        <v>0</v>
      </c>
    </row>
    <row r="2719" spans="1:18" x14ac:dyDescent="0.25">
      <c r="A2719">
        <v>9</v>
      </c>
      <c r="B2719">
        <v>9118</v>
      </c>
      <c r="C2719" t="s">
        <v>762</v>
      </c>
      <c r="D2719" t="s">
        <v>1628</v>
      </c>
      <c r="E2719">
        <v>6</v>
      </c>
      <c r="F2719" t="s">
        <v>13821</v>
      </c>
      <c r="G2719" s="88">
        <v>2</v>
      </c>
      <c r="H2719" s="88" t="s">
        <v>13770</v>
      </c>
      <c r="I2719">
        <v>2</v>
      </c>
      <c r="J2719" t="s">
        <v>13818</v>
      </c>
      <c r="K2719" t="s">
        <v>13823</v>
      </c>
      <c r="L2719">
        <v>270107</v>
      </c>
      <c r="M2719" t="s">
        <v>13588</v>
      </c>
      <c r="N2719">
        <v>270107007</v>
      </c>
      <c r="O2719" t="s">
        <v>13618</v>
      </c>
      <c r="P2719">
        <v>0</v>
      </c>
      <c r="Q2719">
        <v>1090.4598765432099</v>
      </c>
      <c r="R2719">
        <v>0</v>
      </c>
    </row>
    <row r="2720" spans="1:18" x14ac:dyDescent="0.25">
      <c r="A2720">
        <v>9</v>
      </c>
      <c r="B2720">
        <v>9119</v>
      </c>
      <c r="C2720" t="s">
        <v>762</v>
      </c>
      <c r="D2720" t="s">
        <v>1631</v>
      </c>
      <c r="E2720">
        <v>5</v>
      </c>
      <c r="F2720" t="s">
        <v>13817</v>
      </c>
      <c r="G2720" s="88">
        <v>1</v>
      </c>
      <c r="H2720" s="88" t="s">
        <v>8278</v>
      </c>
      <c r="I2720">
        <v>2</v>
      </c>
      <c r="J2720" t="s">
        <v>13818</v>
      </c>
      <c r="K2720" t="s">
        <v>13819</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5</v>
      </c>
      <c r="F2721" t="s">
        <v>13817</v>
      </c>
      <c r="G2721" s="88">
        <v>1</v>
      </c>
      <c r="H2721" s="88" t="s">
        <v>8278</v>
      </c>
      <c r="I2721">
        <v>2</v>
      </c>
      <c r="J2721" t="s">
        <v>13818</v>
      </c>
      <c r="K2721" t="s">
        <v>13820</v>
      </c>
      <c r="L2721">
        <v>270107</v>
      </c>
      <c r="M2721" t="s">
        <v>13588</v>
      </c>
      <c r="N2721">
        <v>270107007</v>
      </c>
      <c r="O2721" t="s">
        <v>13618</v>
      </c>
      <c r="P2721">
        <v>0</v>
      </c>
      <c r="Q2721">
        <v>0</v>
      </c>
      <c r="R2721">
        <v>1489.6952535059336</v>
      </c>
    </row>
    <row r="2722" spans="1:18" x14ac:dyDescent="0.25">
      <c r="A2722">
        <v>9</v>
      </c>
      <c r="B2722">
        <v>9119</v>
      </c>
      <c r="C2722" t="s">
        <v>762</v>
      </c>
      <c r="D2722" t="s">
        <v>1631</v>
      </c>
      <c r="E2722">
        <v>6</v>
      </c>
      <c r="F2722" t="s">
        <v>13821</v>
      </c>
      <c r="G2722" s="88">
        <v>2</v>
      </c>
      <c r="H2722" s="88" t="s">
        <v>13770</v>
      </c>
      <c r="I2722">
        <v>2</v>
      </c>
      <c r="J2722" t="s">
        <v>13818</v>
      </c>
      <c r="K2722" t="s">
        <v>13822</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6</v>
      </c>
      <c r="F2723" t="s">
        <v>13821</v>
      </c>
      <c r="G2723" s="88">
        <v>2</v>
      </c>
      <c r="H2723" s="88" t="s">
        <v>13770</v>
      </c>
      <c r="I2723">
        <v>2</v>
      </c>
      <c r="J2723" t="s">
        <v>13818</v>
      </c>
      <c r="K2723" t="s">
        <v>13823</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5</v>
      </c>
      <c r="F2724" t="s">
        <v>13817</v>
      </c>
      <c r="G2724" s="88">
        <v>1</v>
      </c>
      <c r="H2724" s="88" t="s">
        <v>8278</v>
      </c>
      <c r="I2724">
        <v>2</v>
      </c>
      <c r="J2724" t="s">
        <v>13818</v>
      </c>
      <c r="K2724" t="s">
        <v>13819</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5</v>
      </c>
      <c r="F2725" t="s">
        <v>13817</v>
      </c>
      <c r="G2725" s="88">
        <v>1</v>
      </c>
      <c r="H2725" s="88" t="s">
        <v>8278</v>
      </c>
      <c r="I2725">
        <v>2</v>
      </c>
      <c r="J2725" t="s">
        <v>13818</v>
      </c>
      <c r="K2725" t="s">
        <v>13820</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6</v>
      </c>
      <c r="F2726" t="s">
        <v>13821</v>
      </c>
      <c r="G2726" s="88">
        <v>2</v>
      </c>
      <c r="H2726" s="88" t="s">
        <v>13770</v>
      </c>
      <c r="I2726">
        <v>2</v>
      </c>
      <c r="J2726" t="s">
        <v>13818</v>
      </c>
      <c r="K2726" t="s">
        <v>13822</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6</v>
      </c>
      <c r="F2727" t="s">
        <v>13821</v>
      </c>
      <c r="G2727" s="88">
        <v>2</v>
      </c>
      <c r="H2727" s="88" t="s">
        <v>13770</v>
      </c>
      <c r="I2727">
        <v>2</v>
      </c>
      <c r="J2727" t="s">
        <v>13818</v>
      </c>
      <c r="K2727" t="s">
        <v>13823</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5</v>
      </c>
      <c r="F2728" t="s">
        <v>13817</v>
      </c>
      <c r="G2728" s="88">
        <v>1</v>
      </c>
      <c r="H2728" s="88" t="s">
        <v>8278</v>
      </c>
      <c r="I2728">
        <v>2</v>
      </c>
      <c r="J2728" t="s">
        <v>13818</v>
      </c>
      <c r="K2728" t="s">
        <v>13819</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5</v>
      </c>
      <c r="F2729" t="s">
        <v>13817</v>
      </c>
      <c r="G2729" s="88">
        <v>1</v>
      </c>
      <c r="H2729" s="88" t="s">
        <v>8278</v>
      </c>
      <c r="I2729">
        <v>2</v>
      </c>
      <c r="J2729" t="s">
        <v>13818</v>
      </c>
      <c r="K2729" t="s">
        <v>13820</v>
      </c>
      <c r="L2729">
        <v>270107</v>
      </c>
      <c r="M2729" t="s">
        <v>13588</v>
      </c>
      <c r="N2729">
        <v>270107007</v>
      </c>
      <c r="O2729" t="s">
        <v>13618</v>
      </c>
      <c r="P2729">
        <v>2099</v>
      </c>
      <c r="Q2729">
        <v>0</v>
      </c>
      <c r="R2729">
        <v>0</v>
      </c>
    </row>
    <row r="2730" spans="1:18" x14ac:dyDescent="0.25">
      <c r="A2730">
        <v>9</v>
      </c>
      <c r="B2730">
        <v>9201</v>
      </c>
      <c r="C2730" t="s">
        <v>762</v>
      </c>
      <c r="D2730" t="s">
        <v>1640</v>
      </c>
      <c r="E2730">
        <v>6</v>
      </c>
      <c r="F2730" t="s">
        <v>13821</v>
      </c>
      <c r="G2730" s="88">
        <v>2</v>
      </c>
      <c r="H2730" s="88" t="s">
        <v>13770</v>
      </c>
      <c r="I2730">
        <v>2</v>
      </c>
      <c r="J2730" t="s">
        <v>13818</v>
      </c>
      <c r="K2730" t="s">
        <v>13822</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6</v>
      </c>
      <c r="F2731" t="s">
        <v>13821</v>
      </c>
      <c r="G2731" s="88">
        <v>2</v>
      </c>
      <c r="H2731" s="88" t="s">
        <v>13770</v>
      </c>
      <c r="I2731">
        <v>2</v>
      </c>
      <c r="J2731" t="s">
        <v>13818</v>
      </c>
      <c r="K2731" t="s">
        <v>13823</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5</v>
      </c>
      <c r="F2732" t="s">
        <v>13817</v>
      </c>
      <c r="G2732" s="88">
        <v>1</v>
      </c>
      <c r="H2732" s="88" t="s">
        <v>8278</v>
      </c>
      <c r="I2732">
        <v>2</v>
      </c>
      <c r="J2732" t="s">
        <v>13818</v>
      </c>
      <c r="K2732" t="s">
        <v>13819</v>
      </c>
      <c r="L2732">
        <v>270107</v>
      </c>
      <c r="M2732" t="s">
        <v>13588</v>
      </c>
      <c r="N2732">
        <v>270107007</v>
      </c>
      <c r="O2732" t="s">
        <v>13618</v>
      </c>
      <c r="P2732">
        <v>0</v>
      </c>
      <c r="Q2732">
        <v>13494.922500426694</v>
      </c>
      <c r="R2732">
        <v>0</v>
      </c>
    </row>
    <row r="2733" spans="1:18" x14ac:dyDescent="0.25">
      <c r="A2733">
        <v>9</v>
      </c>
      <c r="B2733">
        <v>9202</v>
      </c>
      <c r="C2733" t="s">
        <v>762</v>
      </c>
      <c r="D2733" t="s">
        <v>1643</v>
      </c>
      <c r="E2733">
        <v>5</v>
      </c>
      <c r="F2733" t="s">
        <v>13817</v>
      </c>
      <c r="G2733" s="88">
        <v>1</v>
      </c>
      <c r="H2733" s="88" t="s">
        <v>8278</v>
      </c>
      <c r="I2733">
        <v>2</v>
      </c>
      <c r="J2733" t="s">
        <v>13818</v>
      </c>
      <c r="K2733" t="s">
        <v>13820</v>
      </c>
      <c r="L2733">
        <v>270107</v>
      </c>
      <c r="M2733" t="s">
        <v>13588</v>
      </c>
      <c r="N2733">
        <v>270107007</v>
      </c>
      <c r="O2733" t="s">
        <v>13618</v>
      </c>
      <c r="P2733">
        <v>0</v>
      </c>
      <c r="Q2733">
        <v>791.79666666666708</v>
      </c>
      <c r="R2733">
        <v>0</v>
      </c>
    </row>
    <row r="2734" spans="1:18" x14ac:dyDescent="0.25">
      <c r="A2734">
        <v>9</v>
      </c>
      <c r="B2734">
        <v>9202</v>
      </c>
      <c r="C2734" t="s">
        <v>762</v>
      </c>
      <c r="D2734" t="s">
        <v>1643</v>
      </c>
      <c r="E2734">
        <v>6</v>
      </c>
      <c r="F2734" t="s">
        <v>13821</v>
      </c>
      <c r="G2734" s="88">
        <v>2</v>
      </c>
      <c r="H2734" s="88" t="s">
        <v>13770</v>
      </c>
      <c r="I2734">
        <v>2</v>
      </c>
      <c r="J2734" t="s">
        <v>13818</v>
      </c>
      <c r="K2734" t="s">
        <v>13822</v>
      </c>
      <c r="L2734">
        <v>270107</v>
      </c>
      <c r="M2734" t="s">
        <v>13588</v>
      </c>
      <c r="N2734">
        <v>270107007</v>
      </c>
      <c r="O2734" t="s">
        <v>13618</v>
      </c>
      <c r="P2734">
        <v>0</v>
      </c>
      <c r="Q2734">
        <v>11612.665957216817</v>
      </c>
      <c r="R2734">
        <v>0</v>
      </c>
    </row>
    <row r="2735" spans="1:18" x14ac:dyDescent="0.25">
      <c r="A2735">
        <v>9</v>
      </c>
      <c r="B2735">
        <v>9202</v>
      </c>
      <c r="C2735" t="s">
        <v>762</v>
      </c>
      <c r="D2735" t="s">
        <v>1643</v>
      </c>
      <c r="E2735">
        <v>6</v>
      </c>
      <c r="F2735" t="s">
        <v>13821</v>
      </c>
      <c r="G2735" s="88">
        <v>2</v>
      </c>
      <c r="H2735" s="88" t="s">
        <v>13770</v>
      </c>
      <c r="I2735">
        <v>2</v>
      </c>
      <c r="J2735" t="s">
        <v>13818</v>
      </c>
      <c r="K2735" t="s">
        <v>13823</v>
      </c>
      <c r="L2735">
        <v>270107</v>
      </c>
      <c r="M2735" t="s">
        <v>13588</v>
      </c>
      <c r="N2735">
        <v>270107007</v>
      </c>
      <c r="O2735" t="s">
        <v>13618</v>
      </c>
      <c r="P2735">
        <v>0</v>
      </c>
      <c r="Q2735">
        <v>2674.0532098765443</v>
      </c>
      <c r="R2735">
        <v>0</v>
      </c>
    </row>
    <row r="2736" spans="1:18" x14ac:dyDescent="0.25">
      <c r="A2736">
        <v>9</v>
      </c>
      <c r="B2736">
        <v>9203</v>
      </c>
      <c r="C2736" t="s">
        <v>762</v>
      </c>
      <c r="D2736" t="s">
        <v>1646</v>
      </c>
      <c r="E2736">
        <v>5</v>
      </c>
      <c r="F2736" t="s">
        <v>13817</v>
      </c>
      <c r="G2736" s="88">
        <v>1</v>
      </c>
      <c r="H2736" s="88" t="s">
        <v>8278</v>
      </c>
      <c r="I2736">
        <v>2</v>
      </c>
      <c r="J2736" t="s">
        <v>13818</v>
      </c>
      <c r="K2736" t="s">
        <v>13819</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6</v>
      </c>
      <c r="F2737" t="s">
        <v>13821</v>
      </c>
      <c r="G2737" s="88">
        <v>2</v>
      </c>
      <c r="H2737" s="88" t="s">
        <v>13770</v>
      </c>
      <c r="I2737">
        <v>2</v>
      </c>
      <c r="J2737" t="s">
        <v>13818</v>
      </c>
      <c r="K2737" t="s">
        <v>13822</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6</v>
      </c>
      <c r="F2738" t="s">
        <v>13821</v>
      </c>
      <c r="G2738" s="88">
        <v>2</v>
      </c>
      <c r="H2738" s="88" t="s">
        <v>13770</v>
      </c>
      <c r="I2738">
        <v>2</v>
      </c>
      <c r="J2738" t="s">
        <v>13818</v>
      </c>
      <c r="K2738" t="s">
        <v>13823</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5</v>
      </c>
      <c r="F2739" t="s">
        <v>13817</v>
      </c>
      <c r="G2739" s="88">
        <v>1</v>
      </c>
      <c r="H2739" s="88" t="s">
        <v>8278</v>
      </c>
      <c r="I2739">
        <v>2</v>
      </c>
      <c r="J2739" t="s">
        <v>13818</v>
      </c>
      <c r="K2739" t="s">
        <v>13819</v>
      </c>
      <c r="L2739">
        <v>270107</v>
      </c>
      <c r="M2739" t="s">
        <v>13588</v>
      </c>
      <c r="N2739">
        <v>270107007</v>
      </c>
      <c r="O2739" t="s">
        <v>13618</v>
      </c>
      <c r="P2739">
        <v>0</v>
      </c>
      <c r="Q2739">
        <v>854.64</v>
      </c>
      <c r="R2739">
        <v>0</v>
      </c>
    </row>
    <row r="2740" spans="1:18" x14ac:dyDescent="0.25">
      <c r="A2740">
        <v>9</v>
      </c>
      <c r="B2740">
        <v>9204</v>
      </c>
      <c r="C2740" t="s">
        <v>762</v>
      </c>
      <c r="D2740" t="s">
        <v>1649</v>
      </c>
      <c r="E2740">
        <v>5</v>
      </c>
      <c r="F2740" t="s">
        <v>13817</v>
      </c>
      <c r="G2740" s="88">
        <v>1</v>
      </c>
      <c r="H2740" s="88" t="s">
        <v>8278</v>
      </c>
      <c r="I2740">
        <v>2</v>
      </c>
      <c r="J2740" t="s">
        <v>13818</v>
      </c>
      <c r="K2740" t="s">
        <v>13820</v>
      </c>
      <c r="L2740">
        <v>270107</v>
      </c>
      <c r="M2740" t="s">
        <v>13588</v>
      </c>
      <c r="N2740">
        <v>270107007</v>
      </c>
      <c r="O2740" t="s">
        <v>13618</v>
      </c>
      <c r="P2740">
        <v>0</v>
      </c>
      <c r="Q2740">
        <v>895.69354838709705</v>
      </c>
      <c r="R2740">
        <v>0</v>
      </c>
    </row>
    <row r="2741" spans="1:18" x14ac:dyDescent="0.25">
      <c r="A2741">
        <v>9</v>
      </c>
      <c r="B2741">
        <v>9204</v>
      </c>
      <c r="C2741" t="s">
        <v>762</v>
      </c>
      <c r="D2741" t="s">
        <v>1649</v>
      </c>
      <c r="E2741">
        <v>6</v>
      </c>
      <c r="F2741" t="s">
        <v>13821</v>
      </c>
      <c r="G2741" s="88">
        <v>2</v>
      </c>
      <c r="H2741" s="88" t="s">
        <v>13770</v>
      </c>
      <c r="I2741">
        <v>2</v>
      </c>
      <c r="J2741" t="s">
        <v>13818</v>
      </c>
      <c r="K2741" t="s">
        <v>13822</v>
      </c>
      <c r="L2741">
        <v>270107</v>
      </c>
      <c r="M2741" t="s">
        <v>13588</v>
      </c>
      <c r="N2741">
        <v>270107007</v>
      </c>
      <c r="O2741" t="s">
        <v>13618</v>
      </c>
      <c r="P2741">
        <v>0</v>
      </c>
      <c r="Q2741">
        <v>854.64</v>
      </c>
      <c r="R2741">
        <v>0</v>
      </c>
    </row>
    <row r="2742" spans="1:18" x14ac:dyDescent="0.25">
      <c r="A2742">
        <v>9</v>
      </c>
      <c r="B2742">
        <v>9204</v>
      </c>
      <c r="C2742" t="s">
        <v>762</v>
      </c>
      <c r="D2742" t="s">
        <v>1649</v>
      </c>
      <c r="E2742">
        <v>6</v>
      </c>
      <c r="F2742" t="s">
        <v>13821</v>
      </c>
      <c r="G2742" s="88">
        <v>2</v>
      </c>
      <c r="H2742" s="88" t="s">
        <v>13770</v>
      </c>
      <c r="I2742">
        <v>2</v>
      </c>
      <c r="J2742" t="s">
        <v>13818</v>
      </c>
      <c r="K2742" t="s">
        <v>13823</v>
      </c>
      <c r="L2742">
        <v>270107</v>
      </c>
      <c r="M2742" t="s">
        <v>13588</v>
      </c>
      <c r="N2742">
        <v>270107007</v>
      </c>
      <c r="O2742" t="s">
        <v>13618</v>
      </c>
      <c r="P2742">
        <v>0</v>
      </c>
      <c r="Q2742">
        <v>895.69354838709705</v>
      </c>
      <c r="R2742">
        <v>0</v>
      </c>
    </row>
    <row r="2743" spans="1:18" x14ac:dyDescent="0.25">
      <c r="A2743">
        <v>9</v>
      </c>
      <c r="B2743">
        <v>9206</v>
      </c>
      <c r="C2743" t="s">
        <v>762</v>
      </c>
      <c r="D2743" t="s">
        <v>1655</v>
      </c>
      <c r="E2743">
        <v>5</v>
      </c>
      <c r="F2743" t="s">
        <v>13817</v>
      </c>
      <c r="G2743" s="88">
        <v>1</v>
      </c>
      <c r="H2743" s="88" t="s">
        <v>8278</v>
      </c>
      <c r="I2743">
        <v>2</v>
      </c>
      <c r="J2743" t="s">
        <v>13818</v>
      </c>
      <c r="K2743" t="s">
        <v>13819</v>
      </c>
      <c r="L2743">
        <v>270107</v>
      </c>
      <c r="M2743" t="s">
        <v>13588</v>
      </c>
      <c r="N2743">
        <v>270107007</v>
      </c>
      <c r="O2743" t="s">
        <v>13618</v>
      </c>
      <c r="P2743">
        <v>0</v>
      </c>
      <c r="Q2743">
        <v>2898.4153296922123</v>
      </c>
      <c r="R2743">
        <v>0</v>
      </c>
    </row>
    <row r="2744" spans="1:18" x14ac:dyDescent="0.25">
      <c r="A2744">
        <v>9</v>
      </c>
      <c r="B2744">
        <v>9206</v>
      </c>
      <c r="C2744" t="s">
        <v>762</v>
      </c>
      <c r="D2744" t="s">
        <v>1655</v>
      </c>
      <c r="E2744">
        <v>6</v>
      </c>
      <c r="F2744" t="s">
        <v>13821</v>
      </c>
      <c r="G2744" s="88">
        <v>2</v>
      </c>
      <c r="H2744" s="88" t="s">
        <v>13770</v>
      </c>
      <c r="I2744">
        <v>2</v>
      </c>
      <c r="J2744" t="s">
        <v>13818</v>
      </c>
      <c r="K2744" t="s">
        <v>13822</v>
      </c>
      <c r="L2744">
        <v>270107</v>
      </c>
      <c r="M2744" t="s">
        <v>13588</v>
      </c>
      <c r="N2744">
        <v>270107007</v>
      </c>
      <c r="O2744" t="s">
        <v>13618</v>
      </c>
      <c r="P2744">
        <v>0</v>
      </c>
      <c r="Q2744">
        <v>2898.4153296922123</v>
      </c>
      <c r="R2744">
        <v>0</v>
      </c>
    </row>
    <row r="2745" spans="1:18" x14ac:dyDescent="0.25">
      <c r="A2745">
        <v>9</v>
      </c>
      <c r="B2745">
        <v>9207</v>
      </c>
      <c r="C2745" t="s">
        <v>762</v>
      </c>
      <c r="D2745" t="s">
        <v>1658</v>
      </c>
      <c r="E2745">
        <v>5</v>
      </c>
      <c r="F2745" t="s">
        <v>13817</v>
      </c>
      <c r="G2745" s="88">
        <v>1</v>
      </c>
      <c r="H2745" s="88" t="s">
        <v>8278</v>
      </c>
      <c r="I2745">
        <v>2</v>
      </c>
      <c r="J2745" t="s">
        <v>13818</v>
      </c>
      <c r="K2745" t="s">
        <v>13819</v>
      </c>
      <c r="L2745">
        <v>270107</v>
      </c>
      <c r="M2745" t="s">
        <v>13588</v>
      </c>
      <c r="N2745">
        <v>270107007</v>
      </c>
      <c r="O2745" t="s">
        <v>13618</v>
      </c>
      <c r="P2745">
        <v>0</v>
      </c>
      <c r="Q2745">
        <v>1402.610215053764</v>
      </c>
      <c r="R2745">
        <v>0</v>
      </c>
    </row>
    <row r="2746" spans="1:18" x14ac:dyDescent="0.25">
      <c r="A2746">
        <v>9</v>
      </c>
      <c r="B2746">
        <v>9207</v>
      </c>
      <c r="C2746" t="s">
        <v>762</v>
      </c>
      <c r="D2746" t="s">
        <v>1658</v>
      </c>
      <c r="E2746">
        <v>5</v>
      </c>
      <c r="F2746" t="s">
        <v>13817</v>
      </c>
      <c r="G2746" s="88">
        <v>1</v>
      </c>
      <c r="H2746" s="88" t="s">
        <v>8278</v>
      </c>
      <c r="I2746">
        <v>2</v>
      </c>
      <c r="J2746" t="s">
        <v>13818</v>
      </c>
      <c r="K2746" t="s">
        <v>13820</v>
      </c>
      <c r="L2746">
        <v>270107</v>
      </c>
      <c r="M2746" t="s">
        <v>13588</v>
      </c>
      <c r="N2746">
        <v>270107007</v>
      </c>
      <c r="O2746" t="s">
        <v>13618</v>
      </c>
      <c r="P2746">
        <v>0</v>
      </c>
      <c r="Q2746">
        <v>791.79666666666708</v>
      </c>
      <c r="R2746">
        <v>0</v>
      </c>
    </row>
    <row r="2747" spans="1:18" x14ac:dyDescent="0.25">
      <c r="A2747">
        <v>9</v>
      </c>
      <c r="B2747">
        <v>9207</v>
      </c>
      <c r="C2747" t="s">
        <v>762</v>
      </c>
      <c r="D2747" t="s">
        <v>1658</v>
      </c>
      <c r="E2747">
        <v>6</v>
      </c>
      <c r="F2747" t="s">
        <v>13821</v>
      </c>
      <c r="G2747" s="88">
        <v>2</v>
      </c>
      <c r="H2747" s="88" t="s">
        <v>13770</v>
      </c>
      <c r="I2747">
        <v>2</v>
      </c>
      <c r="J2747" t="s">
        <v>13818</v>
      </c>
      <c r="K2747" t="s">
        <v>13822</v>
      </c>
      <c r="L2747">
        <v>270107</v>
      </c>
      <c r="M2747" t="s">
        <v>13588</v>
      </c>
      <c r="N2747">
        <v>270107007</v>
      </c>
      <c r="O2747" t="s">
        <v>13618</v>
      </c>
      <c r="P2747">
        <v>0</v>
      </c>
      <c r="Q2747">
        <v>1402.610215053764</v>
      </c>
      <c r="R2747">
        <v>0</v>
      </c>
    </row>
    <row r="2748" spans="1:18" x14ac:dyDescent="0.25">
      <c r="A2748">
        <v>9</v>
      </c>
      <c r="B2748">
        <v>9207</v>
      </c>
      <c r="C2748" t="s">
        <v>762</v>
      </c>
      <c r="D2748" t="s">
        <v>1658</v>
      </c>
      <c r="E2748">
        <v>6</v>
      </c>
      <c r="F2748" t="s">
        <v>13821</v>
      </c>
      <c r="G2748" s="88">
        <v>2</v>
      </c>
      <c r="H2748" s="88" t="s">
        <v>13770</v>
      </c>
      <c r="I2748">
        <v>2</v>
      </c>
      <c r="J2748" t="s">
        <v>13818</v>
      </c>
      <c r="K2748" t="s">
        <v>13823</v>
      </c>
      <c r="L2748">
        <v>270107</v>
      </c>
      <c r="M2748" t="s">
        <v>13588</v>
      </c>
      <c r="N2748">
        <v>270107007</v>
      </c>
      <c r="O2748" t="s">
        <v>13618</v>
      </c>
      <c r="P2748">
        <v>0</v>
      </c>
      <c r="Q2748">
        <v>791.79666666666708</v>
      </c>
      <c r="R2748">
        <v>0</v>
      </c>
    </row>
    <row r="2749" spans="1:18" x14ac:dyDescent="0.25">
      <c r="A2749">
        <v>9</v>
      </c>
      <c r="B2749">
        <v>9208</v>
      </c>
      <c r="C2749" t="s">
        <v>762</v>
      </c>
      <c r="D2749" t="s">
        <v>1661</v>
      </c>
      <c r="E2749">
        <v>5</v>
      </c>
      <c r="F2749" t="s">
        <v>13817</v>
      </c>
      <c r="G2749" s="88">
        <v>1</v>
      </c>
      <c r="H2749" s="88" t="s">
        <v>8278</v>
      </c>
      <c r="I2749">
        <v>2</v>
      </c>
      <c r="J2749" t="s">
        <v>13818</v>
      </c>
      <c r="K2749" t="s">
        <v>13819</v>
      </c>
      <c r="L2749">
        <v>270107</v>
      </c>
      <c r="M2749" t="s">
        <v>13588</v>
      </c>
      <c r="N2749">
        <v>270107007</v>
      </c>
      <c r="O2749" t="s">
        <v>13618</v>
      </c>
      <c r="P2749">
        <v>0</v>
      </c>
      <c r="Q2749">
        <v>5048.9835165272816</v>
      </c>
      <c r="R2749">
        <v>0</v>
      </c>
    </row>
    <row r="2750" spans="1:18" x14ac:dyDescent="0.25">
      <c r="A2750">
        <v>9</v>
      </c>
      <c r="B2750">
        <v>9208</v>
      </c>
      <c r="C2750" t="s">
        <v>762</v>
      </c>
      <c r="D2750" t="s">
        <v>1661</v>
      </c>
      <c r="E2750">
        <v>5</v>
      </c>
      <c r="F2750" t="s">
        <v>13817</v>
      </c>
      <c r="G2750" s="88">
        <v>1</v>
      </c>
      <c r="H2750" s="88" t="s">
        <v>8278</v>
      </c>
      <c r="I2750">
        <v>2</v>
      </c>
      <c r="J2750" t="s">
        <v>13818</v>
      </c>
      <c r="K2750" t="s">
        <v>13820</v>
      </c>
      <c r="L2750">
        <v>270107</v>
      </c>
      <c r="M2750" t="s">
        <v>13588</v>
      </c>
      <c r="N2750">
        <v>270107007</v>
      </c>
      <c r="O2750" t="s">
        <v>13618</v>
      </c>
      <c r="P2750">
        <v>0</v>
      </c>
      <c r="Q2750">
        <v>2391.4986630255453</v>
      </c>
      <c r="R2750">
        <v>0</v>
      </c>
    </row>
    <row r="2751" spans="1:18" x14ac:dyDescent="0.25">
      <c r="A2751">
        <v>9</v>
      </c>
      <c r="B2751">
        <v>9208</v>
      </c>
      <c r="C2751" t="s">
        <v>762</v>
      </c>
      <c r="D2751" t="s">
        <v>1661</v>
      </c>
      <c r="E2751">
        <v>6</v>
      </c>
      <c r="F2751" t="s">
        <v>13821</v>
      </c>
      <c r="G2751" s="88">
        <v>2</v>
      </c>
      <c r="H2751" s="88" t="s">
        <v>13770</v>
      </c>
      <c r="I2751">
        <v>2</v>
      </c>
      <c r="J2751" t="s">
        <v>13818</v>
      </c>
      <c r="K2751" t="s">
        <v>13822</v>
      </c>
      <c r="L2751">
        <v>270107</v>
      </c>
      <c r="M2751" t="s">
        <v>13588</v>
      </c>
      <c r="N2751">
        <v>270107007</v>
      </c>
      <c r="O2751" t="s">
        <v>13618</v>
      </c>
      <c r="P2751">
        <v>0</v>
      </c>
      <c r="Q2751">
        <v>3284.8667582636413</v>
      </c>
      <c r="R2751">
        <v>0</v>
      </c>
    </row>
    <row r="2752" spans="1:18" x14ac:dyDescent="0.25">
      <c r="A2752">
        <v>9</v>
      </c>
      <c r="B2752">
        <v>9208</v>
      </c>
      <c r="C2752" t="s">
        <v>762</v>
      </c>
      <c r="D2752" t="s">
        <v>1661</v>
      </c>
      <c r="E2752">
        <v>6</v>
      </c>
      <c r="F2752" t="s">
        <v>13821</v>
      </c>
      <c r="G2752" s="88">
        <v>2</v>
      </c>
      <c r="H2752" s="88" t="s">
        <v>13770</v>
      </c>
      <c r="I2752">
        <v>2</v>
      </c>
      <c r="J2752" t="s">
        <v>13818</v>
      </c>
      <c r="K2752" t="s">
        <v>13823</v>
      </c>
      <c r="L2752">
        <v>270107</v>
      </c>
      <c r="M2752" t="s">
        <v>13588</v>
      </c>
      <c r="N2752">
        <v>270107007</v>
      </c>
      <c r="O2752" t="s">
        <v>13618</v>
      </c>
      <c r="P2752">
        <v>0</v>
      </c>
      <c r="Q2752">
        <v>4155.6154212891852</v>
      </c>
      <c r="R2752">
        <v>0</v>
      </c>
    </row>
    <row r="2753" spans="1:18" x14ac:dyDescent="0.25">
      <c r="A2753">
        <v>9</v>
      </c>
      <c r="B2753">
        <v>9209</v>
      </c>
      <c r="C2753" t="s">
        <v>762</v>
      </c>
      <c r="D2753" t="s">
        <v>1664</v>
      </c>
      <c r="E2753">
        <v>5</v>
      </c>
      <c r="F2753" t="s">
        <v>13817</v>
      </c>
      <c r="G2753" s="88">
        <v>1</v>
      </c>
      <c r="H2753" s="88" t="s">
        <v>8278</v>
      </c>
      <c r="I2753">
        <v>2</v>
      </c>
      <c r="J2753" t="s">
        <v>13818</v>
      </c>
      <c r="K2753" t="s">
        <v>13819</v>
      </c>
      <c r="L2753">
        <v>270107</v>
      </c>
      <c r="M2753" t="s">
        <v>13588</v>
      </c>
      <c r="N2753">
        <v>270107007</v>
      </c>
      <c r="O2753" t="s">
        <v>13618</v>
      </c>
      <c r="P2753">
        <v>0</v>
      </c>
      <c r="Q2753">
        <v>6186.0672344541181</v>
      </c>
      <c r="R2753">
        <v>0</v>
      </c>
    </row>
    <row r="2754" spans="1:18" x14ac:dyDescent="0.25">
      <c r="A2754">
        <v>9</v>
      </c>
      <c r="B2754">
        <v>9209</v>
      </c>
      <c r="C2754" t="s">
        <v>762</v>
      </c>
      <c r="D2754" t="s">
        <v>1664</v>
      </c>
      <c r="E2754">
        <v>5</v>
      </c>
      <c r="F2754" t="s">
        <v>13817</v>
      </c>
      <c r="G2754" s="88">
        <v>1</v>
      </c>
      <c r="H2754" s="88" t="s">
        <v>8278</v>
      </c>
      <c r="I2754">
        <v>2</v>
      </c>
      <c r="J2754" t="s">
        <v>13818</v>
      </c>
      <c r="K2754" t="s">
        <v>13820</v>
      </c>
      <c r="L2754">
        <v>270107</v>
      </c>
      <c r="M2754" t="s">
        <v>13588</v>
      </c>
      <c r="N2754">
        <v>270107007</v>
      </c>
      <c r="O2754" t="s">
        <v>13618</v>
      </c>
      <c r="P2754">
        <v>0</v>
      </c>
      <c r="Q2754">
        <v>506.91666666666703</v>
      </c>
      <c r="R2754">
        <v>0</v>
      </c>
    </row>
    <row r="2755" spans="1:18" x14ac:dyDescent="0.25">
      <c r="A2755">
        <v>9</v>
      </c>
      <c r="B2755">
        <v>9209</v>
      </c>
      <c r="C2755" t="s">
        <v>762</v>
      </c>
      <c r="D2755" t="s">
        <v>1664</v>
      </c>
      <c r="E2755">
        <v>6</v>
      </c>
      <c r="F2755" t="s">
        <v>13821</v>
      </c>
      <c r="G2755" s="88">
        <v>2</v>
      </c>
      <c r="H2755" s="88" t="s">
        <v>13770</v>
      </c>
      <c r="I2755">
        <v>2</v>
      </c>
      <c r="J2755" t="s">
        <v>13818</v>
      </c>
      <c r="K2755" t="s">
        <v>13822</v>
      </c>
      <c r="L2755">
        <v>270107</v>
      </c>
      <c r="M2755" t="s">
        <v>13588</v>
      </c>
      <c r="N2755">
        <v>270107007</v>
      </c>
      <c r="O2755" t="s">
        <v>13618</v>
      </c>
      <c r="P2755">
        <v>0</v>
      </c>
      <c r="Q2755">
        <v>4498.5770194003544</v>
      </c>
      <c r="R2755">
        <v>0</v>
      </c>
    </row>
    <row r="2756" spans="1:18" x14ac:dyDescent="0.25">
      <c r="A2756">
        <v>9</v>
      </c>
      <c r="B2756">
        <v>9209</v>
      </c>
      <c r="C2756" t="s">
        <v>762</v>
      </c>
      <c r="D2756" t="s">
        <v>1664</v>
      </c>
      <c r="E2756">
        <v>6</v>
      </c>
      <c r="F2756" t="s">
        <v>13821</v>
      </c>
      <c r="G2756" s="88">
        <v>2</v>
      </c>
      <c r="H2756" s="88" t="s">
        <v>13770</v>
      </c>
      <c r="I2756">
        <v>2</v>
      </c>
      <c r="J2756" t="s">
        <v>13818</v>
      </c>
      <c r="K2756" t="s">
        <v>13823</v>
      </c>
      <c r="L2756">
        <v>270107</v>
      </c>
      <c r="M2756" t="s">
        <v>13588</v>
      </c>
      <c r="N2756">
        <v>270107007</v>
      </c>
      <c r="O2756" t="s">
        <v>13618</v>
      </c>
      <c r="P2756">
        <v>0</v>
      </c>
      <c r="Q2756">
        <v>2194.4068817204311</v>
      </c>
      <c r="R2756">
        <v>0</v>
      </c>
    </row>
    <row r="2757" spans="1:18" x14ac:dyDescent="0.25">
      <c r="A2757">
        <v>9</v>
      </c>
      <c r="B2757">
        <v>9210</v>
      </c>
      <c r="C2757" t="s">
        <v>762</v>
      </c>
      <c r="D2757" t="s">
        <v>13773</v>
      </c>
      <c r="E2757">
        <v>5</v>
      </c>
      <c r="F2757" t="s">
        <v>13817</v>
      </c>
      <c r="G2757" s="88">
        <v>1</v>
      </c>
      <c r="H2757" s="88" t="s">
        <v>8278</v>
      </c>
      <c r="I2757">
        <v>2</v>
      </c>
      <c r="J2757" t="s">
        <v>13818</v>
      </c>
      <c r="K2757" t="s">
        <v>13819</v>
      </c>
      <c r="L2757">
        <v>270107</v>
      </c>
      <c r="M2757" t="s">
        <v>13588</v>
      </c>
      <c r="N2757">
        <v>270107007</v>
      </c>
      <c r="O2757" t="s">
        <v>13618</v>
      </c>
      <c r="P2757">
        <v>0</v>
      </c>
      <c r="Q2757">
        <v>1451.966419753086</v>
      </c>
      <c r="R2757">
        <v>0</v>
      </c>
    </row>
    <row r="2758" spans="1:18" x14ac:dyDescent="0.25">
      <c r="A2758">
        <v>9</v>
      </c>
      <c r="B2758">
        <v>9210</v>
      </c>
      <c r="C2758" t="s">
        <v>762</v>
      </c>
      <c r="D2758" t="s">
        <v>13773</v>
      </c>
      <c r="E2758">
        <v>5</v>
      </c>
      <c r="F2758" t="s">
        <v>13817</v>
      </c>
      <c r="G2758" s="88">
        <v>1</v>
      </c>
      <c r="H2758" s="88" t="s">
        <v>8278</v>
      </c>
      <c r="I2758">
        <v>2</v>
      </c>
      <c r="J2758" t="s">
        <v>13818</v>
      </c>
      <c r="K2758" t="s">
        <v>13820</v>
      </c>
      <c r="L2758">
        <v>270107</v>
      </c>
      <c r="M2758" t="s">
        <v>13588</v>
      </c>
      <c r="N2758">
        <v>270107007</v>
      </c>
      <c r="O2758" t="s">
        <v>13618</v>
      </c>
      <c r="P2758">
        <v>0</v>
      </c>
      <c r="Q2758">
        <v>583.54320987654296</v>
      </c>
      <c r="R2758">
        <v>0</v>
      </c>
    </row>
    <row r="2759" spans="1:18" x14ac:dyDescent="0.25">
      <c r="A2759">
        <v>9</v>
      </c>
      <c r="B2759">
        <v>9210</v>
      </c>
      <c r="C2759" t="s">
        <v>762</v>
      </c>
      <c r="D2759" t="s">
        <v>13773</v>
      </c>
      <c r="E2759">
        <v>6</v>
      </c>
      <c r="F2759" t="s">
        <v>13821</v>
      </c>
      <c r="G2759" s="88">
        <v>2</v>
      </c>
      <c r="H2759" s="88" t="s">
        <v>13770</v>
      </c>
      <c r="I2759">
        <v>2</v>
      </c>
      <c r="J2759" t="s">
        <v>13818</v>
      </c>
      <c r="K2759" t="s">
        <v>13822</v>
      </c>
      <c r="L2759">
        <v>270107</v>
      </c>
      <c r="M2759" t="s">
        <v>13588</v>
      </c>
      <c r="N2759">
        <v>270107007</v>
      </c>
      <c r="O2759" t="s">
        <v>13618</v>
      </c>
      <c r="P2759">
        <v>0</v>
      </c>
      <c r="Q2759">
        <v>1451.966419753086</v>
      </c>
      <c r="R2759">
        <v>0</v>
      </c>
    </row>
    <row r="2760" spans="1:18" x14ac:dyDescent="0.25">
      <c r="A2760">
        <v>9</v>
      </c>
      <c r="B2760">
        <v>9210</v>
      </c>
      <c r="C2760" t="s">
        <v>762</v>
      </c>
      <c r="D2760" t="s">
        <v>13773</v>
      </c>
      <c r="E2760">
        <v>6</v>
      </c>
      <c r="F2760" t="s">
        <v>13821</v>
      </c>
      <c r="G2760" s="88">
        <v>2</v>
      </c>
      <c r="H2760" s="88" t="s">
        <v>13770</v>
      </c>
      <c r="I2760">
        <v>2</v>
      </c>
      <c r="J2760" t="s">
        <v>13818</v>
      </c>
      <c r="K2760" t="s">
        <v>13823</v>
      </c>
      <c r="L2760">
        <v>270107</v>
      </c>
      <c r="M2760" t="s">
        <v>13588</v>
      </c>
      <c r="N2760">
        <v>270107007</v>
      </c>
      <c r="O2760" t="s">
        <v>13618</v>
      </c>
      <c r="P2760">
        <v>0</v>
      </c>
      <c r="Q2760">
        <v>583.54320987654296</v>
      </c>
      <c r="R2760">
        <v>0</v>
      </c>
    </row>
    <row r="2761" spans="1:18" x14ac:dyDescent="0.25">
      <c r="A2761">
        <v>9</v>
      </c>
      <c r="B2761">
        <v>9211</v>
      </c>
      <c r="C2761" t="s">
        <v>762</v>
      </c>
      <c r="D2761" t="s">
        <v>1670</v>
      </c>
      <c r="E2761">
        <v>5</v>
      </c>
      <c r="F2761" t="s">
        <v>13817</v>
      </c>
      <c r="G2761" s="88">
        <v>1</v>
      </c>
      <c r="H2761" s="88" t="s">
        <v>8278</v>
      </c>
      <c r="I2761">
        <v>2</v>
      </c>
      <c r="J2761" t="s">
        <v>13818</v>
      </c>
      <c r="K2761" t="s">
        <v>13819</v>
      </c>
      <c r="L2761">
        <v>270107</v>
      </c>
      <c r="M2761" t="s">
        <v>13588</v>
      </c>
      <c r="N2761">
        <v>270107007</v>
      </c>
      <c r="O2761" t="s">
        <v>13618</v>
      </c>
      <c r="P2761">
        <v>7604</v>
      </c>
      <c r="Q2761">
        <v>11914.64096603516</v>
      </c>
      <c r="R2761">
        <v>0</v>
      </c>
    </row>
    <row r="2762" spans="1:18" x14ac:dyDescent="0.25">
      <c r="A2762">
        <v>9</v>
      </c>
      <c r="B2762">
        <v>9211</v>
      </c>
      <c r="C2762" t="s">
        <v>762</v>
      </c>
      <c r="D2762" t="s">
        <v>1670</v>
      </c>
      <c r="E2762">
        <v>5</v>
      </c>
      <c r="F2762" t="s">
        <v>13817</v>
      </c>
      <c r="G2762" s="88">
        <v>1</v>
      </c>
      <c r="H2762" s="88" t="s">
        <v>8278</v>
      </c>
      <c r="I2762">
        <v>2</v>
      </c>
      <c r="J2762" t="s">
        <v>13818</v>
      </c>
      <c r="K2762" t="s">
        <v>13820</v>
      </c>
      <c r="L2762">
        <v>270107</v>
      </c>
      <c r="M2762" t="s">
        <v>13588</v>
      </c>
      <c r="N2762">
        <v>270107007</v>
      </c>
      <c r="O2762" t="s">
        <v>13618</v>
      </c>
      <c r="P2762">
        <v>522</v>
      </c>
      <c r="Q2762">
        <v>791.79666666666708</v>
      </c>
      <c r="R2762">
        <v>0</v>
      </c>
    </row>
    <row r="2763" spans="1:18" x14ac:dyDescent="0.25">
      <c r="A2763">
        <v>9</v>
      </c>
      <c r="B2763">
        <v>9211</v>
      </c>
      <c r="C2763" t="s">
        <v>762</v>
      </c>
      <c r="D2763" t="s">
        <v>1670</v>
      </c>
      <c r="E2763">
        <v>6</v>
      </c>
      <c r="F2763" t="s">
        <v>13821</v>
      </c>
      <c r="G2763" s="88">
        <v>2</v>
      </c>
      <c r="H2763" s="88" t="s">
        <v>13770</v>
      </c>
      <c r="I2763">
        <v>2</v>
      </c>
      <c r="J2763" t="s">
        <v>13818</v>
      </c>
      <c r="K2763" t="s">
        <v>13822</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6</v>
      </c>
      <c r="F2764" t="s">
        <v>13821</v>
      </c>
      <c r="G2764" s="88">
        <v>2</v>
      </c>
      <c r="H2764" s="88" t="s">
        <v>13770</v>
      </c>
      <c r="I2764">
        <v>2</v>
      </c>
      <c r="J2764" t="s">
        <v>13818</v>
      </c>
      <c r="K2764" t="s">
        <v>13823</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5</v>
      </c>
      <c r="F2765" t="s">
        <v>13817</v>
      </c>
      <c r="G2765" s="88">
        <v>1</v>
      </c>
      <c r="H2765" s="88" t="s">
        <v>8278</v>
      </c>
      <c r="I2765">
        <v>2</v>
      </c>
      <c r="J2765" t="s">
        <v>13818</v>
      </c>
      <c r="K2765" t="s">
        <v>13819</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5</v>
      </c>
      <c r="F2766" t="s">
        <v>13817</v>
      </c>
      <c r="G2766" s="88">
        <v>1</v>
      </c>
      <c r="H2766" s="88" t="s">
        <v>8278</v>
      </c>
      <c r="I2766">
        <v>2</v>
      </c>
      <c r="J2766" t="s">
        <v>13818</v>
      </c>
      <c r="K2766" t="s">
        <v>13820</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6</v>
      </c>
      <c r="F2767" t="s">
        <v>13821</v>
      </c>
      <c r="G2767" s="88">
        <v>2</v>
      </c>
      <c r="H2767" s="88" t="s">
        <v>13770</v>
      </c>
      <c r="I2767">
        <v>2</v>
      </c>
      <c r="J2767" t="s">
        <v>13818</v>
      </c>
      <c r="K2767" t="s">
        <v>13822</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6</v>
      </c>
      <c r="F2768" t="s">
        <v>13821</v>
      </c>
      <c r="G2768" s="88">
        <v>2</v>
      </c>
      <c r="H2768" s="88" t="s">
        <v>13770</v>
      </c>
      <c r="I2768">
        <v>2</v>
      </c>
      <c r="J2768" t="s">
        <v>13818</v>
      </c>
      <c r="K2768" t="s">
        <v>13823</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5</v>
      </c>
      <c r="F2769" t="s">
        <v>13817</v>
      </c>
      <c r="G2769" s="88">
        <v>1</v>
      </c>
      <c r="H2769" s="88" t="s">
        <v>8278</v>
      </c>
      <c r="I2769">
        <v>2</v>
      </c>
      <c r="J2769" t="s">
        <v>13818</v>
      </c>
      <c r="K2769" t="s">
        <v>13819</v>
      </c>
      <c r="L2769">
        <v>270107</v>
      </c>
      <c r="M2769" t="s">
        <v>13588</v>
      </c>
      <c r="N2769">
        <v>270107007</v>
      </c>
      <c r="O2769" t="s">
        <v>13618</v>
      </c>
      <c r="P2769">
        <v>0</v>
      </c>
      <c r="Q2769">
        <v>4190.8806248324991</v>
      </c>
      <c r="R2769">
        <v>0</v>
      </c>
    </row>
    <row r="2770" spans="1:18" x14ac:dyDescent="0.25">
      <c r="A2770">
        <v>10</v>
      </c>
      <c r="B2770">
        <v>10102</v>
      </c>
      <c r="C2770" t="s">
        <v>777</v>
      </c>
      <c r="D2770" t="s">
        <v>1676</v>
      </c>
      <c r="E2770">
        <v>5</v>
      </c>
      <c r="F2770" t="s">
        <v>13817</v>
      </c>
      <c r="G2770" s="88">
        <v>1</v>
      </c>
      <c r="H2770" s="88" t="s">
        <v>8278</v>
      </c>
      <c r="I2770">
        <v>2</v>
      </c>
      <c r="J2770" t="s">
        <v>13818</v>
      </c>
      <c r="K2770" t="s">
        <v>13820</v>
      </c>
      <c r="L2770">
        <v>270107</v>
      </c>
      <c r="M2770" t="s">
        <v>13588</v>
      </c>
      <c r="N2770">
        <v>270107007</v>
      </c>
      <c r="O2770" t="s">
        <v>13618</v>
      </c>
      <c r="P2770">
        <v>0</v>
      </c>
      <c r="Q2770">
        <v>1379.642093222074</v>
      </c>
      <c r="R2770">
        <v>0</v>
      </c>
    </row>
    <row r="2771" spans="1:18" x14ac:dyDescent="0.25">
      <c r="A2771">
        <v>10</v>
      </c>
      <c r="B2771">
        <v>10102</v>
      </c>
      <c r="C2771" t="s">
        <v>777</v>
      </c>
      <c r="D2771" t="s">
        <v>1676</v>
      </c>
      <c r="E2771">
        <v>6</v>
      </c>
      <c r="F2771" t="s">
        <v>13821</v>
      </c>
      <c r="G2771" s="88">
        <v>2</v>
      </c>
      <c r="H2771" s="88" t="s">
        <v>13770</v>
      </c>
      <c r="I2771">
        <v>2</v>
      </c>
      <c r="J2771" t="s">
        <v>13818</v>
      </c>
      <c r="K2771" t="s">
        <v>13822</v>
      </c>
      <c r="L2771">
        <v>270107</v>
      </c>
      <c r="M2771" t="s">
        <v>13588</v>
      </c>
      <c r="N2771">
        <v>270107007</v>
      </c>
      <c r="O2771" t="s">
        <v>13618</v>
      </c>
      <c r="P2771">
        <v>0</v>
      </c>
      <c r="Q2771">
        <v>3375.5767109895783</v>
      </c>
      <c r="R2771">
        <v>0</v>
      </c>
    </row>
    <row r="2772" spans="1:18" x14ac:dyDescent="0.25">
      <c r="A2772">
        <v>10</v>
      </c>
      <c r="B2772">
        <v>10102</v>
      </c>
      <c r="C2772" t="s">
        <v>777</v>
      </c>
      <c r="D2772" t="s">
        <v>1676</v>
      </c>
      <c r="E2772">
        <v>6</v>
      </c>
      <c r="F2772" t="s">
        <v>13821</v>
      </c>
      <c r="G2772" s="88">
        <v>2</v>
      </c>
      <c r="H2772" s="88" t="s">
        <v>13770</v>
      </c>
      <c r="I2772">
        <v>2</v>
      </c>
      <c r="J2772" t="s">
        <v>13818</v>
      </c>
      <c r="K2772" t="s">
        <v>13823</v>
      </c>
      <c r="L2772">
        <v>270107</v>
      </c>
      <c r="M2772" t="s">
        <v>13588</v>
      </c>
      <c r="N2772">
        <v>270107007</v>
      </c>
      <c r="O2772" t="s">
        <v>13618</v>
      </c>
      <c r="P2772">
        <v>0</v>
      </c>
      <c r="Q2772">
        <v>2194.9460070649952</v>
      </c>
      <c r="R2772">
        <v>0</v>
      </c>
    </row>
    <row r="2773" spans="1:18" x14ac:dyDescent="0.25">
      <c r="A2773">
        <v>10</v>
      </c>
      <c r="B2773">
        <v>10104</v>
      </c>
      <c r="C2773" t="s">
        <v>777</v>
      </c>
      <c r="D2773" t="s">
        <v>1682</v>
      </c>
      <c r="E2773">
        <v>5</v>
      </c>
      <c r="F2773" t="s">
        <v>13817</v>
      </c>
      <c r="G2773" s="88">
        <v>1</v>
      </c>
      <c r="H2773" s="88" t="s">
        <v>8278</v>
      </c>
      <c r="I2773">
        <v>2</v>
      </c>
      <c r="J2773" t="s">
        <v>13818</v>
      </c>
      <c r="K2773" t="s">
        <v>13819</v>
      </c>
      <c r="L2773">
        <v>270107</v>
      </c>
      <c r="M2773" t="s">
        <v>13588</v>
      </c>
      <c r="N2773">
        <v>270107007</v>
      </c>
      <c r="O2773" t="s">
        <v>13618</v>
      </c>
      <c r="P2773">
        <v>0</v>
      </c>
      <c r="Q2773">
        <v>1643.5740090968179</v>
      </c>
      <c r="R2773">
        <v>0</v>
      </c>
    </row>
    <row r="2774" spans="1:18" x14ac:dyDescent="0.25">
      <c r="A2774">
        <v>10</v>
      </c>
      <c r="B2774">
        <v>10104</v>
      </c>
      <c r="C2774" t="s">
        <v>777</v>
      </c>
      <c r="D2774" t="s">
        <v>1682</v>
      </c>
      <c r="E2774">
        <v>6</v>
      </c>
      <c r="F2774" t="s">
        <v>13821</v>
      </c>
      <c r="G2774" s="88">
        <v>2</v>
      </c>
      <c r="H2774" s="88" t="s">
        <v>13770</v>
      </c>
      <c r="I2774">
        <v>2</v>
      </c>
      <c r="J2774" t="s">
        <v>13818</v>
      </c>
      <c r="K2774" t="s">
        <v>13822</v>
      </c>
      <c r="L2774">
        <v>270107</v>
      </c>
      <c r="M2774" t="s">
        <v>13588</v>
      </c>
      <c r="N2774">
        <v>270107007</v>
      </c>
      <c r="O2774" t="s">
        <v>13618</v>
      </c>
      <c r="P2774">
        <v>0</v>
      </c>
      <c r="Q2774">
        <v>1643.5740090968179</v>
      </c>
      <c r="R2774">
        <v>0</v>
      </c>
    </row>
    <row r="2775" spans="1:18" x14ac:dyDescent="0.25">
      <c r="A2775">
        <v>10</v>
      </c>
      <c r="B2775">
        <v>10105</v>
      </c>
      <c r="C2775" t="s">
        <v>777</v>
      </c>
      <c r="D2775" t="s">
        <v>1685</v>
      </c>
      <c r="E2775">
        <v>5</v>
      </c>
      <c r="F2775" t="s">
        <v>13817</v>
      </c>
      <c r="G2775" s="88">
        <v>1</v>
      </c>
      <c r="H2775" s="88" t="s">
        <v>8278</v>
      </c>
      <c r="I2775">
        <v>2</v>
      </c>
      <c r="J2775" t="s">
        <v>13818</v>
      </c>
      <c r="K2775" t="s">
        <v>13819</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5</v>
      </c>
      <c r="F2776" t="s">
        <v>13817</v>
      </c>
      <c r="G2776" s="88">
        <v>1</v>
      </c>
      <c r="H2776" s="88" t="s">
        <v>8278</v>
      </c>
      <c r="I2776">
        <v>2</v>
      </c>
      <c r="J2776" t="s">
        <v>13818</v>
      </c>
      <c r="K2776" t="s">
        <v>13820</v>
      </c>
      <c r="L2776">
        <v>270107</v>
      </c>
      <c r="M2776" t="s">
        <v>13588</v>
      </c>
      <c r="N2776">
        <v>270107007</v>
      </c>
      <c r="O2776" t="s">
        <v>13618</v>
      </c>
      <c r="P2776">
        <v>0</v>
      </c>
      <c r="Q2776">
        <v>0</v>
      </c>
      <c r="R2776">
        <v>1905.5886764705881</v>
      </c>
    </row>
    <row r="2777" spans="1:18" x14ac:dyDescent="0.25">
      <c r="A2777">
        <v>10</v>
      </c>
      <c r="B2777">
        <v>10105</v>
      </c>
      <c r="C2777" t="s">
        <v>777</v>
      </c>
      <c r="D2777" t="s">
        <v>1685</v>
      </c>
      <c r="E2777">
        <v>6</v>
      </c>
      <c r="F2777" t="s">
        <v>13821</v>
      </c>
      <c r="G2777" s="88">
        <v>2</v>
      </c>
      <c r="H2777" s="88" t="s">
        <v>13770</v>
      </c>
      <c r="I2777">
        <v>2</v>
      </c>
      <c r="J2777" t="s">
        <v>13818</v>
      </c>
      <c r="K2777" t="s">
        <v>13822</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6</v>
      </c>
      <c r="F2778" t="s">
        <v>13821</v>
      </c>
      <c r="G2778" s="88">
        <v>2</v>
      </c>
      <c r="H2778" s="88" t="s">
        <v>13770</v>
      </c>
      <c r="I2778">
        <v>2</v>
      </c>
      <c r="J2778" t="s">
        <v>13818</v>
      </c>
      <c r="K2778" t="s">
        <v>13823</v>
      </c>
      <c r="L2778">
        <v>270107</v>
      </c>
      <c r="M2778" t="s">
        <v>13588</v>
      </c>
      <c r="N2778">
        <v>270107007</v>
      </c>
      <c r="O2778" t="s">
        <v>13618</v>
      </c>
      <c r="P2778">
        <v>0</v>
      </c>
      <c r="Q2778">
        <v>0</v>
      </c>
      <c r="R2778">
        <v>3353.0006662665064</v>
      </c>
    </row>
    <row r="2779" spans="1:18" x14ac:dyDescent="0.25">
      <c r="A2779">
        <v>10</v>
      </c>
      <c r="B2779">
        <v>10107</v>
      </c>
      <c r="C2779" t="s">
        <v>777</v>
      </c>
      <c r="D2779" t="s">
        <v>1691</v>
      </c>
      <c r="E2779">
        <v>5</v>
      </c>
      <c r="F2779" t="s">
        <v>13817</v>
      </c>
      <c r="G2779" s="88">
        <v>1</v>
      </c>
      <c r="H2779" s="88" t="s">
        <v>8278</v>
      </c>
      <c r="I2779">
        <v>2</v>
      </c>
      <c r="J2779" t="s">
        <v>13818</v>
      </c>
      <c r="K2779" t="s">
        <v>13819</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5</v>
      </c>
      <c r="F2780" t="s">
        <v>13817</v>
      </c>
      <c r="G2780" s="88">
        <v>1</v>
      </c>
      <c r="H2780" s="88" t="s">
        <v>8278</v>
      </c>
      <c r="I2780">
        <v>2</v>
      </c>
      <c r="J2780" t="s">
        <v>13818</v>
      </c>
      <c r="K2780" t="s">
        <v>13820</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6</v>
      </c>
      <c r="F2781" t="s">
        <v>13821</v>
      </c>
      <c r="G2781" s="88">
        <v>2</v>
      </c>
      <c r="H2781" s="88" t="s">
        <v>13770</v>
      </c>
      <c r="I2781">
        <v>2</v>
      </c>
      <c r="J2781" t="s">
        <v>13818</v>
      </c>
      <c r="K2781" t="s">
        <v>13822</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6</v>
      </c>
      <c r="F2782" t="s">
        <v>13821</v>
      </c>
      <c r="G2782" s="88">
        <v>2</v>
      </c>
      <c r="H2782" s="88" t="s">
        <v>13770</v>
      </c>
      <c r="I2782">
        <v>2</v>
      </c>
      <c r="J2782" t="s">
        <v>13818</v>
      </c>
      <c r="K2782" t="s">
        <v>13823</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5</v>
      </c>
      <c r="F2783" t="s">
        <v>13817</v>
      </c>
      <c r="G2783" s="88">
        <v>1</v>
      </c>
      <c r="H2783" s="88" t="s">
        <v>8278</v>
      </c>
      <c r="I2783">
        <v>2</v>
      </c>
      <c r="J2783" t="s">
        <v>13818</v>
      </c>
      <c r="K2783" t="s">
        <v>13819</v>
      </c>
      <c r="L2783">
        <v>270107</v>
      </c>
      <c r="M2783" t="s">
        <v>13588</v>
      </c>
      <c r="N2783">
        <v>270107007</v>
      </c>
      <c r="O2783" t="s">
        <v>13618</v>
      </c>
      <c r="P2783">
        <v>0</v>
      </c>
      <c r="Q2783">
        <v>1285.8933875271321</v>
      </c>
      <c r="R2783">
        <v>0</v>
      </c>
    </row>
    <row r="2784" spans="1:18" x14ac:dyDescent="0.25">
      <c r="A2784">
        <v>10</v>
      </c>
      <c r="B2784">
        <v>10108</v>
      </c>
      <c r="C2784" t="s">
        <v>777</v>
      </c>
      <c r="D2784" t="s">
        <v>1694</v>
      </c>
      <c r="E2784">
        <v>5</v>
      </c>
      <c r="F2784" t="s">
        <v>13817</v>
      </c>
      <c r="G2784" s="88">
        <v>1</v>
      </c>
      <c r="H2784" s="88" t="s">
        <v>8278</v>
      </c>
      <c r="I2784">
        <v>2</v>
      </c>
      <c r="J2784" t="s">
        <v>13818</v>
      </c>
      <c r="K2784" t="s">
        <v>13820</v>
      </c>
      <c r="L2784">
        <v>270107</v>
      </c>
      <c r="M2784" t="s">
        <v>13588</v>
      </c>
      <c r="N2784">
        <v>270107007</v>
      </c>
      <c r="O2784" t="s">
        <v>13618</v>
      </c>
      <c r="P2784">
        <v>0</v>
      </c>
      <c r="Q2784">
        <v>464.10638297872299</v>
      </c>
      <c r="R2784">
        <v>0</v>
      </c>
    </row>
    <row r="2785" spans="1:18" x14ac:dyDescent="0.25">
      <c r="A2785">
        <v>10</v>
      </c>
      <c r="B2785">
        <v>10108</v>
      </c>
      <c r="C2785" t="s">
        <v>777</v>
      </c>
      <c r="D2785" t="s">
        <v>1694</v>
      </c>
      <c r="E2785">
        <v>6</v>
      </c>
      <c r="F2785" t="s">
        <v>13821</v>
      </c>
      <c r="G2785" s="88">
        <v>2</v>
      </c>
      <c r="H2785" s="88" t="s">
        <v>13770</v>
      </c>
      <c r="I2785">
        <v>2</v>
      </c>
      <c r="J2785" t="s">
        <v>13818</v>
      </c>
      <c r="K2785" t="s">
        <v>13822</v>
      </c>
      <c r="L2785">
        <v>270107</v>
      </c>
      <c r="M2785" t="s">
        <v>13588</v>
      </c>
      <c r="N2785">
        <v>270107007</v>
      </c>
      <c r="O2785" t="s">
        <v>13618</v>
      </c>
      <c r="P2785">
        <v>0</v>
      </c>
      <c r="Q2785">
        <v>815.30391384292102</v>
      </c>
      <c r="R2785">
        <v>0</v>
      </c>
    </row>
    <row r="2786" spans="1:18" x14ac:dyDescent="0.25">
      <c r="A2786">
        <v>10</v>
      </c>
      <c r="B2786">
        <v>10108</v>
      </c>
      <c r="C2786" t="s">
        <v>777</v>
      </c>
      <c r="D2786" t="s">
        <v>1694</v>
      </c>
      <c r="E2786">
        <v>6</v>
      </c>
      <c r="F2786" t="s">
        <v>13821</v>
      </c>
      <c r="G2786" s="88">
        <v>2</v>
      </c>
      <c r="H2786" s="88" t="s">
        <v>13770</v>
      </c>
      <c r="I2786">
        <v>2</v>
      </c>
      <c r="J2786" t="s">
        <v>13818</v>
      </c>
      <c r="K2786" t="s">
        <v>13823</v>
      </c>
      <c r="L2786">
        <v>270107</v>
      </c>
      <c r="M2786" t="s">
        <v>13588</v>
      </c>
      <c r="N2786">
        <v>270107007</v>
      </c>
      <c r="O2786" t="s">
        <v>13618</v>
      </c>
      <c r="P2786">
        <v>0</v>
      </c>
      <c r="Q2786">
        <v>934.69585666293392</v>
      </c>
      <c r="R2786">
        <v>0</v>
      </c>
    </row>
    <row r="2787" spans="1:18" x14ac:dyDescent="0.25">
      <c r="A2787">
        <v>10</v>
      </c>
      <c r="B2787">
        <v>10109</v>
      </c>
      <c r="C2787" t="s">
        <v>777</v>
      </c>
      <c r="D2787" t="s">
        <v>1697</v>
      </c>
      <c r="E2787">
        <v>5</v>
      </c>
      <c r="F2787" t="s">
        <v>13817</v>
      </c>
      <c r="G2787" s="88">
        <v>1</v>
      </c>
      <c r="H2787" s="88" t="s">
        <v>8278</v>
      </c>
      <c r="I2787">
        <v>2</v>
      </c>
      <c r="J2787" t="s">
        <v>13818</v>
      </c>
      <c r="K2787" t="s">
        <v>13819</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5</v>
      </c>
      <c r="F2788" t="s">
        <v>13817</v>
      </c>
      <c r="G2788" s="88">
        <v>1</v>
      </c>
      <c r="H2788" s="88" t="s">
        <v>8278</v>
      </c>
      <c r="I2788">
        <v>2</v>
      </c>
      <c r="J2788" t="s">
        <v>13818</v>
      </c>
      <c r="K2788" t="s">
        <v>13820</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6</v>
      </c>
      <c r="F2789" t="s">
        <v>13821</v>
      </c>
      <c r="G2789" s="88">
        <v>2</v>
      </c>
      <c r="H2789" s="88" t="s">
        <v>13770</v>
      </c>
      <c r="I2789">
        <v>2</v>
      </c>
      <c r="J2789" t="s">
        <v>13818</v>
      </c>
      <c r="K2789" t="s">
        <v>13822</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6</v>
      </c>
      <c r="F2790" t="s">
        <v>13821</v>
      </c>
      <c r="G2790" s="88">
        <v>2</v>
      </c>
      <c r="H2790" s="88" t="s">
        <v>13770</v>
      </c>
      <c r="I2790">
        <v>2</v>
      </c>
      <c r="J2790" t="s">
        <v>13818</v>
      </c>
      <c r="K2790" t="s">
        <v>13823</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5</v>
      </c>
      <c r="F2791" t="s">
        <v>13817</v>
      </c>
      <c r="G2791" s="88">
        <v>1</v>
      </c>
      <c r="H2791" s="88" t="s">
        <v>8278</v>
      </c>
      <c r="I2791">
        <v>2</v>
      </c>
      <c r="J2791" t="s">
        <v>13818</v>
      </c>
      <c r="K2791" t="s">
        <v>13819</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5</v>
      </c>
      <c r="F2792" t="s">
        <v>13817</v>
      </c>
      <c r="G2792" s="88">
        <v>1</v>
      </c>
      <c r="H2792" s="88" t="s">
        <v>8278</v>
      </c>
      <c r="I2792">
        <v>2</v>
      </c>
      <c r="J2792" t="s">
        <v>13818</v>
      </c>
      <c r="K2792" t="s">
        <v>13820</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6</v>
      </c>
      <c r="F2793" t="s">
        <v>13821</v>
      </c>
      <c r="G2793" s="88">
        <v>2</v>
      </c>
      <c r="H2793" s="88" t="s">
        <v>13770</v>
      </c>
      <c r="I2793">
        <v>2</v>
      </c>
      <c r="J2793" t="s">
        <v>13818</v>
      </c>
      <c r="K2793" t="s">
        <v>13822</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6</v>
      </c>
      <c r="F2794" t="s">
        <v>13821</v>
      </c>
      <c r="G2794" s="88">
        <v>2</v>
      </c>
      <c r="H2794" s="88" t="s">
        <v>13770</v>
      </c>
      <c r="I2794">
        <v>2</v>
      </c>
      <c r="J2794" t="s">
        <v>13818</v>
      </c>
      <c r="K2794" t="s">
        <v>13823</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5</v>
      </c>
      <c r="F2795" t="s">
        <v>13817</v>
      </c>
      <c r="G2795" s="88">
        <v>1</v>
      </c>
      <c r="H2795" s="88" t="s">
        <v>8278</v>
      </c>
      <c r="I2795">
        <v>2</v>
      </c>
      <c r="J2795" t="s">
        <v>13818</v>
      </c>
      <c r="K2795" t="s">
        <v>13819</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5</v>
      </c>
      <c r="F2796" t="s">
        <v>13817</v>
      </c>
      <c r="G2796" s="88">
        <v>1</v>
      </c>
      <c r="H2796" s="88" t="s">
        <v>8278</v>
      </c>
      <c r="I2796">
        <v>2</v>
      </c>
      <c r="J2796" t="s">
        <v>13818</v>
      </c>
      <c r="K2796" t="s">
        <v>13820</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6</v>
      </c>
      <c r="F2797" t="s">
        <v>13821</v>
      </c>
      <c r="G2797" s="88">
        <v>2</v>
      </c>
      <c r="H2797" s="88" t="s">
        <v>13770</v>
      </c>
      <c r="I2797">
        <v>2</v>
      </c>
      <c r="J2797" t="s">
        <v>13818</v>
      </c>
      <c r="K2797" t="s">
        <v>13822</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6</v>
      </c>
      <c r="F2798" t="s">
        <v>13821</v>
      </c>
      <c r="G2798" s="88">
        <v>2</v>
      </c>
      <c r="H2798" s="88" t="s">
        <v>13770</v>
      </c>
      <c r="I2798">
        <v>2</v>
      </c>
      <c r="J2798" t="s">
        <v>13818</v>
      </c>
      <c r="K2798" t="s">
        <v>13823</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5</v>
      </c>
      <c r="F2799" t="s">
        <v>13817</v>
      </c>
      <c r="G2799" s="88">
        <v>1</v>
      </c>
      <c r="H2799" s="88" t="s">
        <v>8278</v>
      </c>
      <c r="I2799">
        <v>2</v>
      </c>
      <c r="J2799" t="s">
        <v>13818</v>
      </c>
      <c r="K2799" t="s">
        <v>13819</v>
      </c>
      <c r="L2799">
        <v>270107</v>
      </c>
      <c r="M2799" t="s">
        <v>13588</v>
      </c>
      <c r="N2799">
        <v>270107007</v>
      </c>
      <c r="O2799" t="s">
        <v>13618</v>
      </c>
      <c r="P2799">
        <v>0</v>
      </c>
      <c r="Q2799">
        <v>5326.7079452124271</v>
      </c>
      <c r="R2799">
        <v>0</v>
      </c>
    </row>
    <row r="2800" spans="1:18" x14ac:dyDescent="0.25">
      <c r="A2800">
        <v>10</v>
      </c>
      <c r="B2800">
        <v>10203</v>
      </c>
      <c r="C2800" t="s">
        <v>777</v>
      </c>
      <c r="D2800" t="s">
        <v>1706</v>
      </c>
      <c r="E2800">
        <v>5</v>
      </c>
      <c r="F2800" t="s">
        <v>13817</v>
      </c>
      <c r="G2800" s="88">
        <v>1</v>
      </c>
      <c r="H2800" s="88" t="s">
        <v>8278</v>
      </c>
      <c r="I2800">
        <v>2</v>
      </c>
      <c r="J2800" t="s">
        <v>13818</v>
      </c>
      <c r="K2800" t="s">
        <v>13820</v>
      </c>
      <c r="L2800">
        <v>270107</v>
      </c>
      <c r="M2800" t="s">
        <v>13588</v>
      </c>
      <c r="N2800">
        <v>270107007</v>
      </c>
      <c r="O2800" t="s">
        <v>13618</v>
      </c>
      <c r="P2800">
        <v>0</v>
      </c>
      <c r="Q2800">
        <v>464.10638297872299</v>
      </c>
      <c r="R2800">
        <v>0</v>
      </c>
    </row>
    <row r="2801" spans="1:18" x14ac:dyDescent="0.25">
      <c r="A2801">
        <v>10</v>
      </c>
      <c r="B2801">
        <v>10203</v>
      </c>
      <c r="C2801" t="s">
        <v>777</v>
      </c>
      <c r="D2801" t="s">
        <v>1706</v>
      </c>
      <c r="E2801">
        <v>6</v>
      </c>
      <c r="F2801" t="s">
        <v>13821</v>
      </c>
      <c r="G2801" s="88">
        <v>2</v>
      </c>
      <c r="H2801" s="88" t="s">
        <v>13770</v>
      </c>
      <c r="I2801">
        <v>2</v>
      </c>
      <c r="J2801" t="s">
        <v>13818</v>
      </c>
      <c r="K2801" t="s">
        <v>13822</v>
      </c>
      <c r="L2801">
        <v>270107</v>
      </c>
      <c r="M2801" t="s">
        <v>13588</v>
      </c>
      <c r="N2801">
        <v>270107007</v>
      </c>
      <c r="O2801" t="s">
        <v>13618</v>
      </c>
      <c r="P2801">
        <v>0</v>
      </c>
      <c r="Q2801">
        <v>5326.7079452124271</v>
      </c>
      <c r="R2801">
        <v>0</v>
      </c>
    </row>
    <row r="2802" spans="1:18" x14ac:dyDescent="0.25">
      <c r="A2802">
        <v>10</v>
      </c>
      <c r="B2802">
        <v>10203</v>
      </c>
      <c r="C2802" t="s">
        <v>777</v>
      </c>
      <c r="D2802" t="s">
        <v>1706</v>
      </c>
      <c r="E2802">
        <v>6</v>
      </c>
      <c r="F2802" t="s">
        <v>13821</v>
      </c>
      <c r="G2802" s="88">
        <v>2</v>
      </c>
      <c r="H2802" s="88" t="s">
        <v>13770</v>
      </c>
      <c r="I2802">
        <v>2</v>
      </c>
      <c r="J2802" t="s">
        <v>13818</v>
      </c>
      <c r="K2802" t="s">
        <v>13823</v>
      </c>
      <c r="L2802">
        <v>270107</v>
      </c>
      <c r="M2802" t="s">
        <v>13588</v>
      </c>
      <c r="N2802">
        <v>270107007</v>
      </c>
      <c r="O2802" t="s">
        <v>13618</v>
      </c>
      <c r="P2802">
        <v>0</v>
      </c>
      <c r="Q2802">
        <v>464.10638297872299</v>
      </c>
      <c r="R2802">
        <v>0</v>
      </c>
    </row>
    <row r="2803" spans="1:18" x14ac:dyDescent="0.25">
      <c r="A2803">
        <v>10</v>
      </c>
      <c r="B2803">
        <v>10205</v>
      </c>
      <c r="C2803" t="s">
        <v>777</v>
      </c>
      <c r="D2803" t="s">
        <v>1712</v>
      </c>
      <c r="E2803">
        <v>5</v>
      </c>
      <c r="F2803" t="s">
        <v>13817</v>
      </c>
      <c r="G2803" s="88">
        <v>1</v>
      </c>
      <c r="H2803" s="88" t="s">
        <v>8278</v>
      </c>
      <c r="I2803">
        <v>2</v>
      </c>
      <c r="J2803" t="s">
        <v>13818</v>
      </c>
      <c r="K2803" t="s">
        <v>13819</v>
      </c>
      <c r="L2803">
        <v>270107</v>
      </c>
      <c r="M2803" t="s">
        <v>13588</v>
      </c>
      <c r="N2803">
        <v>270107007</v>
      </c>
      <c r="O2803" t="s">
        <v>13618</v>
      </c>
      <c r="P2803">
        <v>0</v>
      </c>
      <c r="Q2803">
        <v>3934.0996705793782</v>
      </c>
      <c r="R2803">
        <v>0</v>
      </c>
    </row>
    <row r="2804" spans="1:18" x14ac:dyDescent="0.25">
      <c r="A2804">
        <v>10</v>
      </c>
      <c r="B2804">
        <v>10205</v>
      </c>
      <c r="C2804" t="s">
        <v>777</v>
      </c>
      <c r="D2804" t="s">
        <v>1712</v>
      </c>
      <c r="E2804">
        <v>6</v>
      </c>
      <c r="F2804" t="s">
        <v>13821</v>
      </c>
      <c r="G2804" s="88">
        <v>2</v>
      </c>
      <c r="H2804" s="88" t="s">
        <v>13770</v>
      </c>
      <c r="I2804">
        <v>2</v>
      </c>
      <c r="J2804" t="s">
        <v>13818</v>
      </c>
      <c r="K2804" t="s">
        <v>13822</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5</v>
      </c>
      <c r="F2805" t="s">
        <v>13817</v>
      </c>
      <c r="G2805" s="88">
        <v>1</v>
      </c>
      <c r="H2805" s="88" t="s">
        <v>8278</v>
      </c>
      <c r="I2805">
        <v>2</v>
      </c>
      <c r="J2805" t="s">
        <v>13818</v>
      </c>
      <c r="K2805" t="s">
        <v>13819</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5</v>
      </c>
      <c r="F2806" t="s">
        <v>13817</v>
      </c>
      <c r="G2806" s="88">
        <v>1</v>
      </c>
      <c r="H2806" s="88" t="s">
        <v>8278</v>
      </c>
      <c r="I2806">
        <v>2</v>
      </c>
      <c r="J2806" t="s">
        <v>13818</v>
      </c>
      <c r="K2806" t="s">
        <v>13820</v>
      </c>
      <c r="L2806">
        <v>270107</v>
      </c>
      <c r="M2806" t="s">
        <v>13588</v>
      </c>
      <c r="N2806">
        <v>270107007</v>
      </c>
      <c r="O2806" t="s">
        <v>13618</v>
      </c>
      <c r="P2806">
        <v>0</v>
      </c>
      <c r="Q2806">
        <v>1742.9</v>
      </c>
      <c r="R2806">
        <v>0</v>
      </c>
    </row>
    <row r="2807" spans="1:18" x14ac:dyDescent="0.25">
      <c r="A2807">
        <v>10</v>
      </c>
      <c r="B2807">
        <v>10208</v>
      </c>
      <c r="C2807" t="s">
        <v>777</v>
      </c>
      <c r="D2807" t="s">
        <v>10709</v>
      </c>
      <c r="E2807">
        <v>6</v>
      </c>
      <c r="F2807" t="s">
        <v>13821</v>
      </c>
      <c r="G2807" s="88">
        <v>2</v>
      </c>
      <c r="H2807" s="88" t="s">
        <v>13770</v>
      </c>
      <c r="I2807">
        <v>2</v>
      </c>
      <c r="J2807" t="s">
        <v>13818</v>
      </c>
      <c r="K2807" t="s">
        <v>13822</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6</v>
      </c>
      <c r="F2808" t="s">
        <v>13821</v>
      </c>
      <c r="G2808" s="88">
        <v>2</v>
      </c>
      <c r="H2808" s="88" t="s">
        <v>13770</v>
      </c>
      <c r="I2808">
        <v>2</v>
      </c>
      <c r="J2808" t="s">
        <v>13818</v>
      </c>
      <c r="K2808" t="s">
        <v>13823</v>
      </c>
      <c r="L2808">
        <v>270107</v>
      </c>
      <c r="M2808" t="s">
        <v>13588</v>
      </c>
      <c r="N2808">
        <v>270107007</v>
      </c>
      <c r="O2808" t="s">
        <v>13618</v>
      </c>
      <c r="P2808">
        <v>0</v>
      </c>
      <c r="Q2808">
        <v>1742.9</v>
      </c>
      <c r="R2808">
        <v>0</v>
      </c>
    </row>
    <row r="2809" spans="1:18" x14ac:dyDescent="0.25">
      <c r="A2809">
        <v>10</v>
      </c>
      <c r="B2809">
        <v>10209</v>
      </c>
      <c r="C2809" t="s">
        <v>777</v>
      </c>
      <c r="D2809" t="s">
        <v>1724</v>
      </c>
      <c r="E2809">
        <v>5</v>
      </c>
      <c r="F2809" t="s">
        <v>13817</v>
      </c>
      <c r="G2809" s="88">
        <v>1</v>
      </c>
      <c r="H2809" s="88" t="s">
        <v>8278</v>
      </c>
      <c r="I2809">
        <v>2</v>
      </c>
      <c r="J2809" t="s">
        <v>13818</v>
      </c>
      <c r="K2809" t="s">
        <v>13819</v>
      </c>
      <c r="L2809">
        <v>270107</v>
      </c>
      <c r="M2809" t="s">
        <v>13588</v>
      </c>
      <c r="N2809">
        <v>270107007</v>
      </c>
      <c r="O2809" t="s">
        <v>13618</v>
      </c>
      <c r="P2809">
        <v>0</v>
      </c>
      <c r="Q2809">
        <v>444.94623655914</v>
      </c>
      <c r="R2809">
        <v>0</v>
      </c>
    </row>
    <row r="2810" spans="1:18" x14ac:dyDescent="0.25">
      <c r="A2810">
        <v>10</v>
      </c>
      <c r="B2810">
        <v>10209</v>
      </c>
      <c r="C2810" t="s">
        <v>777</v>
      </c>
      <c r="D2810" t="s">
        <v>1724</v>
      </c>
      <c r="E2810">
        <v>5</v>
      </c>
      <c r="F2810" t="s">
        <v>13817</v>
      </c>
      <c r="G2810" s="88">
        <v>1</v>
      </c>
      <c r="H2810" s="88" t="s">
        <v>8278</v>
      </c>
      <c r="I2810">
        <v>2</v>
      </c>
      <c r="J2810" t="s">
        <v>13818</v>
      </c>
      <c r="K2810" t="s">
        <v>13820</v>
      </c>
      <c r="L2810">
        <v>270107</v>
      </c>
      <c r="M2810" t="s">
        <v>13588</v>
      </c>
      <c r="N2810">
        <v>270107007</v>
      </c>
      <c r="O2810" t="s">
        <v>13618</v>
      </c>
      <c r="P2810">
        <v>0</v>
      </c>
      <c r="Q2810">
        <v>2445.2950617283959</v>
      </c>
      <c r="R2810">
        <v>0</v>
      </c>
    </row>
    <row r="2811" spans="1:18" x14ac:dyDescent="0.25">
      <c r="A2811">
        <v>10</v>
      </c>
      <c r="B2811">
        <v>10209</v>
      </c>
      <c r="C2811" t="s">
        <v>777</v>
      </c>
      <c r="D2811" t="s">
        <v>1724</v>
      </c>
      <c r="E2811">
        <v>6</v>
      </c>
      <c r="F2811" t="s">
        <v>13821</v>
      </c>
      <c r="G2811" s="88">
        <v>2</v>
      </c>
      <c r="H2811" s="88" t="s">
        <v>13770</v>
      </c>
      <c r="I2811">
        <v>2</v>
      </c>
      <c r="J2811" t="s">
        <v>13818</v>
      </c>
      <c r="K2811" t="s">
        <v>13822</v>
      </c>
      <c r="L2811">
        <v>270107</v>
      </c>
      <c r="M2811" t="s">
        <v>13588</v>
      </c>
      <c r="N2811">
        <v>270107007</v>
      </c>
      <c r="O2811" t="s">
        <v>13618</v>
      </c>
      <c r="P2811">
        <v>0</v>
      </c>
      <c r="Q2811">
        <v>444.94623655914</v>
      </c>
      <c r="R2811">
        <v>0</v>
      </c>
    </row>
    <row r="2812" spans="1:18" x14ac:dyDescent="0.25">
      <c r="A2812">
        <v>10</v>
      </c>
      <c r="B2812">
        <v>10209</v>
      </c>
      <c r="C2812" t="s">
        <v>777</v>
      </c>
      <c r="D2812" t="s">
        <v>1724</v>
      </c>
      <c r="E2812">
        <v>6</v>
      </c>
      <c r="F2812" t="s">
        <v>13821</v>
      </c>
      <c r="G2812" s="88">
        <v>2</v>
      </c>
      <c r="H2812" s="88" t="s">
        <v>13770</v>
      </c>
      <c r="I2812">
        <v>2</v>
      </c>
      <c r="J2812" t="s">
        <v>13818</v>
      </c>
      <c r="K2812" t="s">
        <v>13823</v>
      </c>
      <c r="L2812">
        <v>270107</v>
      </c>
      <c r="M2812" t="s">
        <v>13588</v>
      </c>
      <c r="N2812">
        <v>270107007</v>
      </c>
      <c r="O2812" t="s">
        <v>13618</v>
      </c>
      <c r="P2812">
        <v>0</v>
      </c>
      <c r="Q2812">
        <v>2445.2950617283959</v>
      </c>
      <c r="R2812">
        <v>0</v>
      </c>
    </row>
    <row r="2813" spans="1:18" x14ac:dyDescent="0.25">
      <c r="A2813">
        <v>10</v>
      </c>
      <c r="B2813">
        <v>10210</v>
      </c>
      <c r="C2813" t="s">
        <v>777</v>
      </c>
      <c r="D2813" t="s">
        <v>1727</v>
      </c>
      <c r="E2813">
        <v>5</v>
      </c>
      <c r="F2813" t="s">
        <v>13817</v>
      </c>
      <c r="G2813" s="88">
        <v>1</v>
      </c>
      <c r="H2813" s="88" t="s">
        <v>8278</v>
      </c>
      <c r="I2813">
        <v>2</v>
      </c>
      <c r="J2813" t="s">
        <v>13818</v>
      </c>
      <c r="K2813" t="s">
        <v>13819</v>
      </c>
      <c r="L2813">
        <v>270107</v>
      </c>
      <c r="M2813" t="s">
        <v>13588</v>
      </c>
      <c r="N2813">
        <v>270107007</v>
      </c>
      <c r="O2813" t="s">
        <v>13618</v>
      </c>
      <c r="P2813">
        <v>0</v>
      </c>
      <c r="Q2813">
        <v>1617.9307719717469</v>
      </c>
      <c r="R2813">
        <v>0</v>
      </c>
    </row>
    <row r="2814" spans="1:18" x14ac:dyDescent="0.25">
      <c r="A2814">
        <v>10</v>
      </c>
      <c r="B2814">
        <v>10210</v>
      </c>
      <c r="C2814" t="s">
        <v>777</v>
      </c>
      <c r="D2814" t="s">
        <v>1727</v>
      </c>
      <c r="E2814">
        <v>6</v>
      </c>
      <c r="F2814" t="s">
        <v>13821</v>
      </c>
      <c r="G2814" s="88">
        <v>2</v>
      </c>
      <c r="H2814" s="88" t="s">
        <v>13770</v>
      </c>
      <c r="I2814">
        <v>2</v>
      </c>
      <c r="J2814" t="s">
        <v>13818</v>
      </c>
      <c r="K2814" t="s">
        <v>13822</v>
      </c>
      <c r="L2814">
        <v>270107</v>
      </c>
      <c r="M2814" t="s">
        <v>13588</v>
      </c>
      <c r="N2814">
        <v>270107007</v>
      </c>
      <c r="O2814" t="s">
        <v>13618</v>
      </c>
      <c r="P2814">
        <v>0</v>
      </c>
      <c r="Q2814">
        <v>1617.9307719717469</v>
      </c>
      <c r="R2814">
        <v>0</v>
      </c>
    </row>
    <row r="2815" spans="1:18" x14ac:dyDescent="0.25">
      <c r="A2815">
        <v>10</v>
      </c>
      <c r="B2815">
        <v>10301</v>
      </c>
      <c r="C2815" t="s">
        <v>777</v>
      </c>
      <c r="D2815" t="s">
        <v>1730</v>
      </c>
      <c r="E2815">
        <v>5</v>
      </c>
      <c r="F2815" t="s">
        <v>13817</v>
      </c>
      <c r="G2815" s="88">
        <v>1</v>
      </c>
      <c r="H2815" s="88" t="s">
        <v>8278</v>
      </c>
      <c r="I2815">
        <v>2</v>
      </c>
      <c r="J2815" t="s">
        <v>13818</v>
      </c>
      <c r="K2815" t="s">
        <v>13819</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5</v>
      </c>
      <c r="F2816" t="s">
        <v>13817</v>
      </c>
      <c r="G2816" s="88">
        <v>1</v>
      </c>
      <c r="H2816" s="88" t="s">
        <v>8278</v>
      </c>
      <c r="I2816">
        <v>2</v>
      </c>
      <c r="J2816" t="s">
        <v>13818</v>
      </c>
      <c r="K2816" t="s">
        <v>13820</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6</v>
      </c>
      <c r="F2817" t="s">
        <v>13821</v>
      </c>
      <c r="G2817" s="88">
        <v>2</v>
      </c>
      <c r="H2817" s="88" t="s">
        <v>13770</v>
      </c>
      <c r="I2817">
        <v>2</v>
      </c>
      <c r="J2817" t="s">
        <v>13818</v>
      </c>
      <c r="K2817" t="s">
        <v>13822</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6</v>
      </c>
      <c r="F2818" t="s">
        <v>13821</v>
      </c>
      <c r="G2818" s="88">
        <v>2</v>
      </c>
      <c r="H2818" s="88" t="s">
        <v>13770</v>
      </c>
      <c r="I2818">
        <v>2</v>
      </c>
      <c r="J2818" t="s">
        <v>13818</v>
      </c>
      <c r="K2818" t="s">
        <v>13823</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5</v>
      </c>
      <c r="F2819" t="s">
        <v>13817</v>
      </c>
      <c r="G2819" s="88">
        <v>1</v>
      </c>
      <c r="H2819" s="88" t="s">
        <v>8278</v>
      </c>
      <c r="I2819">
        <v>2</v>
      </c>
      <c r="J2819" t="s">
        <v>13818</v>
      </c>
      <c r="K2819" t="s">
        <v>13819</v>
      </c>
      <c r="L2819">
        <v>270107</v>
      </c>
      <c r="M2819" t="s">
        <v>13588</v>
      </c>
      <c r="N2819">
        <v>270107007</v>
      </c>
      <c r="O2819" t="s">
        <v>13618</v>
      </c>
      <c r="P2819">
        <v>0</v>
      </c>
      <c r="Q2819">
        <v>1643.5740090968179</v>
      </c>
      <c r="R2819">
        <v>0</v>
      </c>
    </row>
    <row r="2820" spans="1:18" x14ac:dyDescent="0.25">
      <c r="A2820">
        <v>10</v>
      </c>
      <c r="B2820">
        <v>10302</v>
      </c>
      <c r="C2820" t="s">
        <v>777</v>
      </c>
      <c r="D2820" t="s">
        <v>1733</v>
      </c>
      <c r="E2820">
        <v>6</v>
      </c>
      <c r="F2820" t="s">
        <v>13821</v>
      </c>
      <c r="G2820" s="88">
        <v>2</v>
      </c>
      <c r="H2820" s="88" t="s">
        <v>13770</v>
      </c>
      <c r="I2820">
        <v>2</v>
      </c>
      <c r="J2820" t="s">
        <v>13818</v>
      </c>
      <c r="K2820" t="s">
        <v>13822</v>
      </c>
      <c r="L2820">
        <v>270107</v>
      </c>
      <c r="M2820" t="s">
        <v>13588</v>
      </c>
      <c r="N2820">
        <v>270107007</v>
      </c>
      <c r="O2820" t="s">
        <v>13618</v>
      </c>
      <c r="P2820">
        <v>0</v>
      </c>
      <c r="Q2820">
        <v>1643.5740090968179</v>
      </c>
      <c r="R2820">
        <v>0</v>
      </c>
    </row>
    <row r="2821" spans="1:18" x14ac:dyDescent="0.25">
      <c r="A2821">
        <v>10</v>
      </c>
      <c r="B2821">
        <v>10303</v>
      </c>
      <c r="C2821" t="s">
        <v>777</v>
      </c>
      <c r="D2821" t="s">
        <v>1736</v>
      </c>
      <c r="E2821">
        <v>5</v>
      </c>
      <c r="F2821" t="s">
        <v>13817</v>
      </c>
      <c r="G2821" s="88">
        <v>1</v>
      </c>
      <c r="H2821" s="88" t="s">
        <v>8278</v>
      </c>
      <c r="I2821">
        <v>2</v>
      </c>
      <c r="J2821" t="s">
        <v>13818</v>
      </c>
      <c r="K2821" t="s">
        <v>13819</v>
      </c>
      <c r="L2821">
        <v>270107</v>
      </c>
      <c r="M2821" t="s">
        <v>13588</v>
      </c>
      <c r="N2821">
        <v>270107007</v>
      </c>
      <c r="O2821" t="s">
        <v>13618</v>
      </c>
      <c r="P2821">
        <v>0</v>
      </c>
      <c r="Q2821">
        <v>1053.592592592594</v>
      </c>
      <c r="R2821">
        <v>0</v>
      </c>
    </row>
    <row r="2822" spans="1:18" x14ac:dyDescent="0.25">
      <c r="A2822">
        <v>10</v>
      </c>
      <c r="B2822">
        <v>10303</v>
      </c>
      <c r="C2822" t="s">
        <v>777</v>
      </c>
      <c r="D2822" t="s">
        <v>1736</v>
      </c>
      <c r="E2822">
        <v>5</v>
      </c>
      <c r="F2822" t="s">
        <v>13817</v>
      </c>
      <c r="G2822" s="88">
        <v>1</v>
      </c>
      <c r="H2822" s="88" t="s">
        <v>8278</v>
      </c>
      <c r="I2822">
        <v>2</v>
      </c>
      <c r="J2822" t="s">
        <v>13818</v>
      </c>
      <c r="K2822" t="s">
        <v>13820</v>
      </c>
      <c r="L2822">
        <v>270107</v>
      </c>
      <c r="M2822" t="s">
        <v>13588</v>
      </c>
      <c r="N2822">
        <v>270107007</v>
      </c>
      <c r="O2822" t="s">
        <v>13618</v>
      </c>
      <c r="P2822">
        <v>0</v>
      </c>
      <c r="Q2822">
        <v>470.58947368421099</v>
      </c>
      <c r="R2822">
        <v>0</v>
      </c>
    </row>
    <row r="2823" spans="1:18" x14ac:dyDescent="0.25">
      <c r="A2823">
        <v>10</v>
      </c>
      <c r="B2823">
        <v>10303</v>
      </c>
      <c r="C2823" t="s">
        <v>777</v>
      </c>
      <c r="D2823" t="s">
        <v>1736</v>
      </c>
      <c r="E2823">
        <v>6</v>
      </c>
      <c r="F2823" t="s">
        <v>13821</v>
      </c>
      <c r="G2823" s="88">
        <v>2</v>
      </c>
      <c r="H2823" s="88" t="s">
        <v>13770</v>
      </c>
      <c r="I2823">
        <v>2</v>
      </c>
      <c r="J2823" t="s">
        <v>13818</v>
      </c>
      <c r="K2823" t="s">
        <v>13822</v>
      </c>
      <c r="L2823">
        <v>270107</v>
      </c>
      <c r="M2823" t="s">
        <v>13588</v>
      </c>
      <c r="N2823">
        <v>270107007</v>
      </c>
      <c r="O2823" t="s">
        <v>13618</v>
      </c>
      <c r="P2823">
        <v>0</v>
      </c>
      <c r="Q2823">
        <v>1053.592592592594</v>
      </c>
      <c r="R2823">
        <v>0</v>
      </c>
    </row>
    <row r="2824" spans="1:18" x14ac:dyDescent="0.25">
      <c r="A2824">
        <v>10</v>
      </c>
      <c r="B2824">
        <v>10303</v>
      </c>
      <c r="C2824" t="s">
        <v>777</v>
      </c>
      <c r="D2824" t="s">
        <v>1736</v>
      </c>
      <c r="E2824">
        <v>6</v>
      </c>
      <c r="F2824" t="s">
        <v>13821</v>
      </c>
      <c r="G2824" s="88">
        <v>2</v>
      </c>
      <c r="H2824" s="88" t="s">
        <v>13770</v>
      </c>
      <c r="I2824">
        <v>2</v>
      </c>
      <c r="J2824" t="s">
        <v>13818</v>
      </c>
      <c r="K2824" t="s">
        <v>13823</v>
      </c>
      <c r="L2824">
        <v>270107</v>
      </c>
      <c r="M2824" t="s">
        <v>13588</v>
      </c>
      <c r="N2824">
        <v>270107007</v>
      </c>
      <c r="O2824" t="s">
        <v>13618</v>
      </c>
      <c r="P2824">
        <v>0</v>
      </c>
      <c r="Q2824">
        <v>470.58947368421099</v>
      </c>
      <c r="R2824">
        <v>0</v>
      </c>
    </row>
    <row r="2825" spans="1:18" x14ac:dyDescent="0.25">
      <c r="A2825">
        <v>10</v>
      </c>
      <c r="B2825">
        <v>10305</v>
      </c>
      <c r="C2825" t="s">
        <v>777</v>
      </c>
      <c r="D2825" t="s">
        <v>13774</v>
      </c>
      <c r="E2825">
        <v>5</v>
      </c>
      <c r="F2825" t="s">
        <v>13817</v>
      </c>
      <c r="G2825" s="88">
        <v>1</v>
      </c>
      <c r="H2825" s="88" t="s">
        <v>8278</v>
      </c>
      <c r="I2825">
        <v>2</v>
      </c>
      <c r="J2825" t="s">
        <v>13818</v>
      </c>
      <c r="K2825" t="s">
        <v>13819</v>
      </c>
      <c r="L2825">
        <v>270107</v>
      </c>
      <c r="M2825" t="s">
        <v>13588</v>
      </c>
      <c r="N2825">
        <v>270107007</v>
      </c>
      <c r="O2825" t="s">
        <v>13618</v>
      </c>
      <c r="P2825">
        <v>0</v>
      </c>
      <c r="Q2825">
        <v>1711.6794776666891</v>
      </c>
      <c r="R2825">
        <v>0</v>
      </c>
    </row>
    <row r="2826" spans="1:18" x14ac:dyDescent="0.25">
      <c r="A2826">
        <v>10</v>
      </c>
      <c r="B2826">
        <v>10305</v>
      </c>
      <c r="C2826" t="s">
        <v>777</v>
      </c>
      <c r="D2826" t="s">
        <v>13774</v>
      </c>
      <c r="E2826">
        <v>6</v>
      </c>
      <c r="F2826" t="s">
        <v>13821</v>
      </c>
      <c r="G2826" s="88">
        <v>2</v>
      </c>
      <c r="H2826" s="88" t="s">
        <v>13770</v>
      </c>
      <c r="I2826">
        <v>2</v>
      </c>
      <c r="J2826" t="s">
        <v>13818</v>
      </c>
      <c r="K2826" t="s">
        <v>13822</v>
      </c>
      <c r="L2826">
        <v>270107</v>
      </c>
      <c r="M2826" t="s">
        <v>13588</v>
      </c>
      <c r="N2826">
        <v>270107007</v>
      </c>
      <c r="O2826" t="s">
        <v>13618</v>
      </c>
      <c r="P2826">
        <v>0</v>
      </c>
      <c r="Q2826">
        <v>1711.6794776666891</v>
      </c>
      <c r="R2826">
        <v>0</v>
      </c>
    </row>
    <row r="2827" spans="1:18" x14ac:dyDescent="0.25">
      <c r="A2827">
        <v>10</v>
      </c>
      <c r="B2827">
        <v>10306</v>
      </c>
      <c r="C2827" t="s">
        <v>777</v>
      </c>
      <c r="D2827" t="s">
        <v>13775</v>
      </c>
      <c r="E2827">
        <v>5</v>
      </c>
      <c r="F2827" t="s">
        <v>13817</v>
      </c>
      <c r="G2827" s="88">
        <v>1</v>
      </c>
      <c r="H2827" s="88" t="s">
        <v>8278</v>
      </c>
      <c r="I2827">
        <v>2</v>
      </c>
      <c r="J2827" t="s">
        <v>13818</v>
      </c>
      <c r="K2827" t="s">
        <v>13819</v>
      </c>
      <c r="L2827">
        <v>270107</v>
      </c>
      <c r="M2827" t="s">
        <v>13588</v>
      </c>
      <c r="N2827">
        <v>270107007</v>
      </c>
      <c r="O2827" t="s">
        <v>13618</v>
      </c>
      <c r="P2827">
        <v>0</v>
      </c>
      <c r="Q2827">
        <v>3009.6332411075491</v>
      </c>
      <c r="R2827">
        <v>0</v>
      </c>
    </row>
    <row r="2828" spans="1:18" x14ac:dyDescent="0.25">
      <c r="A2828">
        <v>10</v>
      </c>
      <c r="B2828">
        <v>10306</v>
      </c>
      <c r="C2828" t="s">
        <v>777</v>
      </c>
      <c r="D2828" t="s">
        <v>13775</v>
      </c>
      <c r="E2828">
        <v>6</v>
      </c>
      <c r="F2828" t="s">
        <v>13821</v>
      </c>
      <c r="G2828" s="88">
        <v>2</v>
      </c>
      <c r="H2828" s="88" t="s">
        <v>13770</v>
      </c>
      <c r="I2828">
        <v>2</v>
      </c>
      <c r="J2828" t="s">
        <v>13818</v>
      </c>
      <c r="K2828" t="s">
        <v>13822</v>
      </c>
      <c r="L2828">
        <v>270107</v>
      </c>
      <c r="M2828" t="s">
        <v>13588</v>
      </c>
      <c r="N2828">
        <v>270107007</v>
      </c>
      <c r="O2828" t="s">
        <v>13618</v>
      </c>
      <c r="P2828">
        <v>0</v>
      </c>
      <c r="Q2828">
        <v>3009.6332411075491</v>
      </c>
      <c r="R2828">
        <v>0</v>
      </c>
    </row>
    <row r="2829" spans="1:18" x14ac:dyDescent="0.25">
      <c r="A2829">
        <v>10</v>
      </c>
      <c r="B2829">
        <v>10307</v>
      </c>
      <c r="C2829" t="s">
        <v>777</v>
      </c>
      <c r="D2829" t="s">
        <v>1748</v>
      </c>
      <c r="E2829">
        <v>5</v>
      </c>
      <c r="F2829" t="s">
        <v>13817</v>
      </c>
      <c r="G2829" s="88">
        <v>1</v>
      </c>
      <c r="H2829" s="88" t="s">
        <v>8278</v>
      </c>
      <c r="I2829">
        <v>2</v>
      </c>
      <c r="J2829" t="s">
        <v>13818</v>
      </c>
      <c r="K2829" t="s">
        <v>13819</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5</v>
      </c>
      <c r="F2830" t="s">
        <v>13817</v>
      </c>
      <c r="G2830" s="88">
        <v>1</v>
      </c>
      <c r="H2830" s="88" t="s">
        <v>8278</v>
      </c>
      <c r="I2830">
        <v>2</v>
      </c>
      <c r="J2830" t="s">
        <v>13818</v>
      </c>
      <c r="K2830" t="s">
        <v>13820</v>
      </c>
      <c r="L2830">
        <v>270107</v>
      </c>
      <c r="M2830" t="s">
        <v>13588</v>
      </c>
      <c r="N2830">
        <v>270107007</v>
      </c>
      <c r="O2830" t="s">
        <v>13618</v>
      </c>
      <c r="P2830">
        <v>0</v>
      </c>
      <c r="Q2830">
        <v>0</v>
      </c>
      <c r="R2830">
        <v>1218.71</v>
      </c>
    </row>
    <row r="2831" spans="1:18" x14ac:dyDescent="0.25">
      <c r="A2831">
        <v>10</v>
      </c>
      <c r="B2831">
        <v>10307</v>
      </c>
      <c r="C2831" t="s">
        <v>777</v>
      </c>
      <c r="D2831" t="s">
        <v>1748</v>
      </c>
      <c r="E2831">
        <v>6</v>
      </c>
      <c r="F2831" t="s">
        <v>13821</v>
      </c>
      <c r="G2831" s="88">
        <v>2</v>
      </c>
      <c r="H2831" s="88" t="s">
        <v>13770</v>
      </c>
      <c r="I2831">
        <v>2</v>
      </c>
      <c r="J2831" t="s">
        <v>13818</v>
      </c>
      <c r="K2831" t="s">
        <v>13822</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6</v>
      </c>
      <c r="F2832" t="s">
        <v>13821</v>
      </c>
      <c r="G2832" s="88">
        <v>2</v>
      </c>
      <c r="H2832" s="88" t="s">
        <v>13770</v>
      </c>
      <c r="I2832">
        <v>2</v>
      </c>
      <c r="J2832" t="s">
        <v>13818</v>
      </c>
      <c r="K2832" t="s">
        <v>13823</v>
      </c>
      <c r="L2832">
        <v>270107</v>
      </c>
      <c r="M2832" t="s">
        <v>13588</v>
      </c>
      <c r="N2832">
        <v>270107007</v>
      </c>
      <c r="O2832" t="s">
        <v>13618</v>
      </c>
      <c r="P2832">
        <v>0</v>
      </c>
      <c r="Q2832">
        <v>0</v>
      </c>
      <c r="R2832">
        <v>1807.63</v>
      </c>
    </row>
    <row r="2833" spans="1:18" x14ac:dyDescent="0.25">
      <c r="A2833">
        <v>10</v>
      </c>
      <c r="B2833">
        <v>10403</v>
      </c>
      <c r="C2833" t="s">
        <v>777</v>
      </c>
      <c r="D2833" t="s">
        <v>1757</v>
      </c>
      <c r="E2833">
        <v>5</v>
      </c>
      <c r="F2833" t="s">
        <v>13817</v>
      </c>
      <c r="G2833" s="88">
        <v>1</v>
      </c>
      <c r="H2833" s="88" t="s">
        <v>8278</v>
      </c>
      <c r="I2833">
        <v>2</v>
      </c>
      <c r="J2833" t="s">
        <v>13818</v>
      </c>
      <c r="K2833" t="s">
        <v>13819</v>
      </c>
      <c r="L2833">
        <v>270107</v>
      </c>
      <c r="M2833" t="s">
        <v>13588</v>
      </c>
      <c r="N2833">
        <v>270107007</v>
      </c>
      <c r="O2833" t="s">
        <v>13618</v>
      </c>
      <c r="P2833">
        <v>0</v>
      </c>
      <c r="Q2833">
        <v>1982.9684363565279</v>
      </c>
      <c r="R2833">
        <v>0</v>
      </c>
    </row>
    <row r="2834" spans="1:18" x14ac:dyDescent="0.25">
      <c r="A2834">
        <v>10</v>
      </c>
      <c r="B2834">
        <v>10403</v>
      </c>
      <c r="C2834" t="s">
        <v>777</v>
      </c>
      <c r="D2834" t="s">
        <v>1757</v>
      </c>
      <c r="E2834">
        <v>6</v>
      </c>
      <c r="F2834" t="s">
        <v>13821</v>
      </c>
      <c r="G2834" s="88">
        <v>2</v>
      </c>
      <c r="H2834" s="88" t="s">
        <v>13770</v>
      </c>
      <c r="I2834">
        <v>2</v>
      </c>
      <c r="J2834" t="s">
        <v>13818</v>
      </c>
      <c r="K2834" t="s">
        <v>13822</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5</v>
      </c>
      <c r="F2835" t="s">
        <v>13817</v>
      </c>
      <c r="G2835" s="88">
        <v>1</v>
      </c>
      <c r="H2835" s="88" t="s">
        <v>8278</v>
      </c>
      <c r="I2835">
        <v>2</v>
      </c>
      <c r="J2835" t="s">
        <v>13818</v>
      </c>
      <c r="K2835" t="s">
        <v>13819</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5</v>
      </c>
      <c r="F2836" t="s">
        <v>13817</v>
      </c>
      <c r="G2836" s="88">
        <v>1</v>
      </c>
      <c r="H2836" s="88" t="s">
        <v>8278</v>
      </c>
      <c r="I2836">
        <v>2</v>
      </c>
      <c r="J2836" t="s">
        <v>13818</v>
      </c>
      <c r="K2836" t="s">
        <v>13820</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6</v>
      </c>
      <c r="F2837" t="s">
        <v>13821</v>
      </c>
      <c r="G2837" s="88">
        <v>2</v>
      </c>
      <c r="H2837" s="88" t="s">
        <v>13770</v>
      </c>
      <c r="I2837">
        <v>2</v>
      </c>
      <c r="J2837" t="s">
        <v>13818</v>
      </c>
      <c r="K2837" t="s">
        <v>13822</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6</v>
      </c>
      <c r="F2838" t="s">
        <v>13821</v>
      </c>
      <c r="G2838" s="88">
        <v>2</v>
      </c>
      <c r="H2838" s="88" t="s">
        <v>13770</v>
      </c>
      <c r="I2838">
        <v>2</v>
      </c>
      <c r="J2838" t="s">
        <v>13818</v>
      </c>
      <c r="K2838" t="s">
        <v>13823</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5</v>
      </c>
      <c r="F2839" t="s">
        <v>13817</v>
      </c>
      <c r="G2839" s="88">
        <v>1</v>
      </c>
      <c r="H2839" s="88" t="s">
        <v>8278</v>
      </c>
      <c r="I2839">
        <v>2</v>
      </c>
      <c r="J2839" t="s">
        <v>13818</v>
      </c>
      <c r="K2839" t="s">
        <v>13819</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5</v>
      </c>
      <c r="F2840" t="s">
        <v>13817</v>
      </c>
      <c r="G2840" s="88">
        <v>1</v>
      </c>
      <c r="H2840" s="88" t="s">
        <v>8278</v>
      </c>
      <c r="I2840">
        <v>2</v>
      </c>
      <c r="J2840" t="s">
        <v>13818</v>
      </c>
      <c r="K2840" t="s">
        <v>13820</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6</v>
      </c>
      <c r="F2841" t="s">
        <v>13821</v>
      </c>
      <c r="G2841" s="88">
        <v>2</v>
      </c>
      <c r="H2841" s="88" t="s">
        <v>13770</v>
      </c>
      <c r="I2841">
        <v>2</v>
      </c>
      <c r="J2841" t="s">
        <v>13818</v>
      </c>
      <c r="K2841" t="s">
        <v>13822</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6</v>
      </c>
      <c r="F2842" t="s">
        <v>13821</v>
      </c>
      <c r="G2842" s="88">
        <v>2</v>
      </c>
      <c r="H2842" s="88" t="s">
        <v>13770</v>
      </c>
      <c r="I2842">
        <v>2</v>
      </c>
      <c r="J2842" t="s">
        <v>13818</v>
      </c>
      <c r="K2842" t="s">
        <v>13823</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5</v>
      </c>
      <c r="F2843" t="s">
        <v>13817</v>
      </c>
      <c r="G2843" s="88">
        <v>1</v>
      </c>
      <c r="H2843" s="88" t="s">
        <v>8278</v>
      </c>
      <c r="I2843">
        <v>2</v>
      </c>
      <c r="J2843" t="s">
        <v>13818</v>
      </c>
      <c r="K2843" t="s">
        <v>13819</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5</v>
      </c>
      <c r="F2844" t="s">
        <v>13817</v>
      </c>
      <c r="G2844" s="88">
        <v>1</v>
      </c>
      <c r="H2844" s="88" t="s">
        <v>8278</v>
      </c>
      <c r="I2844">
        <v>2</v>
      </c>
      <c r="J2844" t="s">
        <v>13818</v>
      </c>
      <c r="K2844" t="s">
        <v>13820</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6</v>
      </c>
      <c r="F2845" t="s">
        <v>13821</v>
      </c>
      <c r="G2845" s="88">
        <v>2</v>
      </c>
      <c r="H2845" s="88" t="s">
        <v>13770</v>
      </c>
      <c r="I2845">
        <v>2</v>
      </c>
      <c r="J2845" t="s">
        <v>13818</v>
      </c>
      <c r="K2845" t="s">
        <v>13822</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6</v>
      </c>
      <c r="F2846" t="s">
        <v>13821</v>
      </c>
      <c r="G2846" s="88">
        <v>2</v>
      </c>
      <c r="H2846" s="88" t="s">
        <v>13770</v>
      </c>
      <c r="I2846">
        <v>2</v>
      </c>
      <c r="J2846" t="s">
        <v>13818</v>
      </c>
      <c r="K2846" t="s">
        <v>13823</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5</v>
      </c>
      <c r="F2847" t="s">
        <v>13817</v>
      </c>
      <c r="G2847" s="88">
        <v>1</v>
      </c>
      <c r="H2847" s="88" t="s">
        <v>8278</v>
      </c>
      <c r="I2847">
        <v>2</v>
      </c>
      <c r="J2847" t="s">
        <v>13818</v>
      </c>
      <c r="K2847" t="s">
        <v>13819</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5</v>
      </c>
      <c r="F2848" t="s">
        <v>13817</v>
      </c>
      <c r="G2848" s="88">
        <v>1</v>
      </c>
      <c r="H2848" s="88" t="s">
        <v>8278</v>
      </c>
      <c r="I2848">
        <v>2</v>
      </c>
      <c r="J2848" t="s">
        <v>13818</v>
      </c>
      <c r="K2848" t="s">
        <v>13820</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6</v>
      </c>
      <c r="F2849" t="s">
        <v>13821</v>
      </c>
      <c r="G2849" s="88">
        <v>2</v>
      </c>
      <c r="H2849" s="88" t="s">
        <v>13770</v>
      </c>
      <c r="I2849">
        <v>2</v>
      </c>
      <c r="J2849" t="s">
        <v>13818</v>
      </c>
      <c r="K2849" t="s">
        <v>13822</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6</v>
      </c>
      <c r="F2850" t="s">
        <v>13821</v>
      </c>
      <c r="G2850" s="88">
        <v>2</v>
      </c>
      <c r="H2850" s="88" t="s">
        <v>13770</v>
      </c>
      <c r="I2850">
        <v>2</v>
      </c>
      <c r="J2850" t="s">
        <v>13818</v>
      </c>
      <c r="K2850" t="s">
        <v>13823</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5</v>
      </c>
      <c r="F2851" t="s">
        <v>13817</v>
      </c>
      <c r="G2851" s="88">
        <v>1</v>
      </c>
      <c r="H2851" s="88" t="s">
        <v>8278</v>
      </c>
      <c r="I2851">
        <v>2</v>
      </c>
      <c r="J2851" t="s">
        <v>13818</v>
      </c>
      <c r="K2851" t="s">
        <v>13819</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5</v>
      </c>
      <c r="F2852" t="s">
        <v>13817</v>
      </c>
      <c r="G2852" s="88">
        <v>1</v>
      </c>
      <c r="H2852" s="88" t="s">
        <v>8278</v>
      </c>
      <c r="I2852">
        <v>2</v>
      </c>
      <c r="J2852" t="s">
        <v>13818</v>
      </c>
      <c r="K2852" t="s">
        <v>13820</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6</v>
      </c>
      <c r="F2853" t="s">
        <v>13821</v>
      </c>
      <c r="G2853" s="88">
        <v>2</v>
      </c>
      <c r="H2853" s="88" t="s">
        <v>13770</v>
      </c>
      <c r="I2853">
        <v>2</v>
      </c>
      <c r="J2853" t="s">
        <v>13818</v>
      </c>
      <c r="K2853" t="s">
        <v>13822</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6</v>
      </c>
      <c r="F2854" t="s">
        <v>13821</v>
      </c>
      <c r="G2854" s="88">
        <v>2</v>
      </c>
      <c r="H2854" s="88" t="s">
        <v>13770</v>
      </c>
      <c r="I2854">
        <v>2</v>
      </c>
      <c r="J2854" t="s">
        <v>13818</v>
      </c>
      <c r="K2854" t="s">
        <v>13823</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5</v>
      </c>
      <c r="F2855" t="s">
        <v>13817</v>
      </c>
      <c r="G2855" s="88">
        <v>1</v>
      </c>
      <c r="H2855" s="88" t="s">
        <v>8278</v>
      </c>
      <c r="I2855">
        <v>2</v>
      </c>
      <c r="J2855" t="s">
        <v>13818</v>
      </c>
      <c r="K2855" t="s">
        <v>13819</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5</v>
      </c>
      <c r="F2856" t="s">
        <v>13817</v>
      </c>
      <c r="G2856" s="88">
        <v>1</v>
      </c>
      <c r="H2856" s="88" t="s">
        <v>8278</v>
      </c>
      <c r="I2856">
        <v>2</v>
      </c>
      <c r="J2856" t="s">
        <v>13818</v>
      </c>
      <c r="K2856" t="s">
        <v>13820</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6</v>
      </c>
      <c r="F2857" t="s">
        <v>13821</v>
      </c>
      <c r="G2857" s="88">
        <v>2</v>
      </c>
      <c r="H2857" s="88" t="s">
        <v>13770</v>
      </c>
      <c r="I2857">
        <v>2</v>
      </c>
      <c r="J2857" t="s">
        <v>13818</v>
      </c>
      <c r="K2857" t="s">
        <v>13822</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6</v>
      </c>
      <c r="F2858" t="s">
        <v>13821</v>
      </c>
      <c r="G2858" s="88">
        <v>2</v>
      </c>
      <c r="H2858" s="88" t="s">
        <v>13770</v>
      </c>
      <c r="I2858">
        <v>2</v>
      </c>
      <c r="J2858" t="s">
        <v>13818</v>
      </c>
      <c r="K2858" t="s">
        <v>13823</v>
      </c>
      <c r="L2858">
        <v>270107</v>
      </c>
      <c r="M2858" t="s">
        <v>13588</v>
      </c>
      <c r="N2858">
        <v>270107007</v>
      </c>
      <c r="O2858" t="s">
        <v>13618</v>
      </c>
      <c r="P2858">
        <v>0</v>
      </c>
      <c r="Q2858">
        <v>305.60171794405488</v>
      </c>
      <c r="R2858">
        <v>0</v>
      </c>
    </row>
    <row r="2859" spans="1:18" x14ac:dyDescent="0.25">
      <c r="A2859">
        <v>12</v>
      </c>
      <c r="B2859">
        <v>12101</v>
      </c>
      <c r="C2859" t="s">
        <v>13776</v>
      </c>
      <c r="D2859" t="s">
        <v>1793</v>
      </c>
      <c r="E2859">
        <v>5</v>
      </c>
      <c r="F2859" t="s">
        <v>13817</v>
      </c>
      <c r="G2859" s="88">
        <v>1</v>
      </c>
      <c r="H2859" s="88" t="s">
        <v>8278</v>
      </c>
      <c r="I2859">
        <v>2</v>
      </c>
      <c r="J2859" t="s">
        <v>13818</v>
      </c>
      <c r="K2859" t="s">
        <v>13819</v>
      </c>
      <c r="L2859">
        <v>270107</v>
      </c>
      <c r="M2859" t="s">
        <v>13588</v>
      </c>
      <c r="N2859">
        <v>270107007</v>
      </c>
      <c r="O2859" t="s">
        <v>13618</v>
      </c>
      <c r="P2859">
        <v>36501</v>
      </c>
      <c r="Q2859">
        <v>39146.602853327771</v>
      </c>
      <c r="R2859">
        <v>37426.002815491796</v>
      </c>
    </row>
    <row r="2860" spans="1:18" x14ac:dyDescent="0.25">
      <c r="A2860">
        <v>12</v>
      </c>
      <c r="B2860">
        <v>12101</v>
      </c>
      <c r="C2860" t="s">
        <v>13776</v>
      </c>
      <c r="D2860" t="s">
        <v>1793</v>
      </c>
      <c r="E2860">
        <v>5</v>
      </c>
      <c r="F2860" t="s">
        <v>13817</v>
      </c>
      <c r="G2860" s="88">
        <v>1</v>
      </c>
      <c r="H2860" s="88" t="s">
        <v>8278</v>
      </c>
      <c r="I2860">
        <v>2</v>
      </c>
      <c r="J2860" t="s">
        <v>13818</v>
      </c>
      <c r="K2860" t="s">
        <v>13820</v>
      </c>
      <c r="L2860">
        <v>270107</v>
      </c>
      <c r="M2860" t="s">
        <v>13588</v>
      </c>
      <c r="N2860">
        <v>270107007</v>
      </c>
      <c r="O2860" t="s">
        <v>13618</v>
      </c>
      <c r="P2860">
        <v>2612</v>
      </c>
      <c r="Q2860">
        <v>6448.3497358618461</v>
      </c>
      <c r="R2860">
        <v>5015.8620853192024</v>
      </c>
    </row>
    <row r="2861" spans="1:18" x14ac:dyDescent="0.25">
      <c r="A2861">
        <v>12</v>
      </c>
      <c r="B2861">
        <v>12101</v>
      </c>
      <c r="C2861" t="s">
        <v>13776</v>
      </c>
      <c r="D2861" t="s">
        <v>1793</v>
      </c>
      <c r="E2861">
        <v>5</v>
      </c>
      <c r="F2861" t="s">
        <v>13817</v>
      </c>
      <c r="G2861" s="88">
        <v>1</v>
      </c>
      <c r="H2861" s="88" t="s">
        <v>8278</v>
      </c>
      <c r="I2861">
        <v>2</v>
      </c>
      <c r="J2861" t="s">
        <v>13818</v>
      </c>
      <c r="K2861" t="s">
        <v>13771</v>
      </c>
      <c r="L2861">
        <v>270107</v>
      </c>
      <c r="M2861" t="s">
        <v>13588</v>
      </c>
      <c r="N2861">
        <v>270107007</v>
      </c>
      <c r="O2861" t="s">
        <v>13618</v>
      </c>
      <c r="P2861">
        <v>69</v>
      </c>
      <c r="Q2861">
        <v>0</v>
      </c>
      <c r="R2861">
        <v>0</v>
      </c>
    </row>
    <row r="2862" spans="1:18" x14ac:dyDescent="0.25">
      <c r="A2862">
        <v>12</v>
      </c>
      <c r="B2862">
        <v>12101</v>
      </c>
      <c r="C2862" t="s">
        <v>13776</v>
      </c>
      <c r="D2862" t="s">
        <v>1793</v>
      </c>
      <c r="E2862">
        <v>6</v>
      </c>
      <c r="F2862" t="s">
        <v>13821</v>
      </c>
      <c r="G2862" s="88">
        <v>2</v>
      </c>
      <c r="H2862" s="88" t="s">
        <v>13770</v>
      </c>
      <c r="I2862">
        <v>2</v>
      </c>
      <c r="J2862" t="s">
        <v>13818</v>
      </c>
      <c r="K2862" t="s">
        <v>13822</v>
      </c>
      <c r="L2862">
        <v>270107</v>
      </c>
      <c r="M2862" t="s">
        <v>13588</v>
      </c>
      <c r="N2862">
        <v>270107007</v>
      </c>
      <c r="O2862" t="s">
        <v>13618</v>
      </c>
      <c r="P2862">
        <v>31327</v>
      </c>
      <c r="Q2862">
        <v>35628.086617177185</v>
      </c>
      <c r="R2862">
        <v>29359.520037940558</v>
      </c>
    </row>
    <row r="2863" spans="1:18" x14ac:dyDescent="0.25">
      <c r="A2863">
        <v>12</v>
      </c>
      <c r="B2863">
        <v>12101</v>
      </c>
      <c r="C2863" t="s">
        <v>13776</v>
      </c>
      <c r="D2863" t="s">
        <v>1793</v>
      </c>
      <c r="E2863">
        <v>6</v>
      </c>
      <c r="F2863" t="s">
        <v>13821</v>
      </c>
      <c r="G2863" s="88">
        <v>2</v>
      </c>
      <c r="H2863" s="88" t="s">
        <v>13770</v>
      </c>
      <c r="I2863">
        <v>2</v>
      </c>
      <c r="J2863" t="s">
        <v>13818</v>
      </c>
      <c r="K2863" t="s">
        <v>13823</v>
      </c>
      <c r="L2863">
        <v>270107</v>
      </c>
      <c r="M2863" t="s">
        <v>13588</v>
      </c>
      <c r="N2863">
        <v>270107007</v>
      </c>
      <c r="O2863" t="s">
        <v>13618</v>
      </c>
      <c r="P2863">
        <v>7855</v>
      </c>
      <c r="Q2863">
        <v>9966.8659720124688</v>
      </c>
      <c r="R2863">
        <v>13082.34486287053</v>
      </c>
    </row>
    <row r="2864" spans="1:18" x14ac:dyDescent="0.25">
      <c r="A2864">
        <v>12</v>
      </c>
      <c r="B2864">
        <v>12301</v>
      </c>
      <c r="C2864" t="s">
        <v>13776</v>
      </c>
      <c r="D2864" t="s">
        <v>1810</v>
      </c>
      <c r="E2864">
        <v>5</v>
      </c>
      <c r="F2864" t="s">
        <v>13817</v>
      </c>
      <c r="G2864" s="88">
        <v>1</v>
      </c>
      <c r="H2864" s="88" t="s">
        <v>8278</v>
      </c>
      <c r="I2864">
        <v>2</v>
      </c>
      <c r="J2864" t="s">
        <v>13818</v>
      </c>
      <c r="K2864" t="s">
        <v>13819</v>
      </c>
      <c r="L2864">
        <v>270107</v>
      </c>
      <c r="M2864" t="s">
        <v>13588</v>
      </c>
      <c r="N2864">
        <v>270107007</v>
      </c>
      <c r="O2864" t="s">
        <v>13618</v>
      </c>
      <c r="P2864">
        <v>0</v>
      </c>
      <c r="Q2864">
        <v>1741.3086124401891</v>
      </c>
      <c r="R2864">
        <v>0</v>
      </c>
    </row>
    <row r="2865" spans="1:18" x14ac:dyDescent="0.25">
      <c r="A2865">
        <v>12</v>
      </c>
      <c r="B2865">
        <v>12301</v>
      </c>
      <c r="C2865" t="s">
        <v>13776</v>
      </c>
      <c r="D2865" t="s">
        <v>1810</v>
      </c>
      <c r="E2865">
        <v>5</v>
      </c>
      <c r="F2865" t="s">
        <v>13817</v>
      </c>
      <c r="G2865" s="88">
        <v>1</v>
      </c>
      <c r="H2865" s="88" t="s">
        <v>8278</v>
      </c>
      <c r="I2865">
        <v>2</v>
      </c>
      <c r="J2865" t="s">
        <v>13818</v>
      </c>
      <c r="K2865" t="s">
        <v>13820</v>
      </c>
      <c r="L2865">
        <v>270107</v>
      </c>
      <c r="M2865" t="s">
        <v>13588</v>
      </c>
      <c r="N2865">
        <v>270107007</v>
      </c>
      <c r="O2865" t="s">
        <v>13618</v>
      </c>
      <c r="P2865">
        <v>0</v>
      </c>
      <c r="Q2865">
        <v>122.363636363636</v>
      </c>
      <c r="R2865">
        <v>0</v>
      </c>
    </row>
    <row r="2866" spans="1:18" x14ac:dyDescent="0.25">
      <c r="A2866">
        <v>12</v>
      </c>
      <c r="B2866">
        <v>12301</v>
      </c>
      <c r="C2866" t="s">
        <v>13776</v>
      </c>
      <c r="D2866" t="s">
        <v>1810</v>
      </c>
      <c r="E2866">
        <v>6</v>
      </c>
      <c r="F2866" t="s">
        <v>13821</v>
      </c>
      <c r="G2866" s="88">
        <v>2</v>
      </c>
      <c r="H2866" s="88" t="s">
        <v>13770</v>
      </c>
      <c r="I2866">
        <v>2</v>
      </c>
      <c r="J2866" t="s">
        <v>13818</v>
      </c>
      <c r="K2866" t="s">
        <v>13822</v>
      </c>
      <c r="L2866">
        <v>270107</v>
      </c>
      <c r="M2866" t="s">
        <v>13588</v>
      </c>
      <c r="N2866">
        <v>270107007</v>
      </c>
      <c r="O2866" t="s">
        <v>13618</v>
      </c>
      <c r="P2866">
        <v>0</v>
      </c>
      <c r="Q2866">
        <v>1618.9449760765531</v>
      </c>
      <c r="R2866">
        <v>0</v>
      </c>
    </row>
    <row r="2867" spans="1:18" x14ac:dyDescent="0.25">
      <c r="A2867">
        <v>12</v>
      </c>
      <c r="B2867">
        <v>12301</v>
      </c>
      <c r="C2867" t="s">
        <v>13776</v>
      </c>
      <c r="D2867" t="s">
        <v>1810</v>
      </c>
      <c r="E2867">
        <v>6</v>
      </c>
      <c r="F2867" t="s">
        <v>13821</v>
      </c>
      <c r="G2867" s="88">
        <v>2</v>
      </c>
      <c r="H2867" s="88" t="s">
        <v>13770</v>
      </c>
      <c r="I2867">
        <v>2</v>
      </c>
      <c r="J2867" t="s">
        <v>13818</v>
      </c>
      <c r="K2867" t="s">
        <v>13823</v>
      </c>
      <c r="L2867">
        <v>270107</v>
      </c>
      <c r="M2867" t="s">
        <v>13588</v>
      </c>
      <c r="N2867">
        <v>270107007</v>
      </c>
      <c r="O2867" t="s">
        <v>13618</v>
      </c>
      <c r="P2867">
        <v>0</v>
      </c>
      <c r="Q2867">
        <v>244.72727272727201</v>
      </c>
      <c r="R2867">
        <v>0</v>
      </c>
    </row>
    <row r="2868" spans="1:18" x14ac:dyDescent="0.25">
      <c r="A2868">
        <v>12</v>
      </c>
      <c r="B2868">
        <v>12401</v>
      </c>
      <c r="C2868" t="s">
        <v>13776</v>
      </c>
      <c r="D2868" t="s">
        <v>1819</v>
      </c>
      <c r="E2868">
        <v>5</v>
      </c>
      <c r="F2868" t="s">
        <v>13817</v>
      </c>
      <c r="G2868" s="88">
        <v>1</v>
      </c>
      <c r="H2868" s="88" t="s">
        <v>8278</v>
      </c>
      <c r="I2868">
        <v>2</v>
      </c>
      <c r="J2868" t="s">
        <v>13818</v>
      </c>
      <c r="K2868" t="s">
        <v>13819</v>
      </c>
      <c r="L2868">
        <v>270107</v>
      </c>
      <c r="M2868" t="s">
        <v>13588</v>
      </c>
      <c r="N2868">
        <v>270107007</v>
      </c>
      <c r="O2868" t="s">
        <v>13618</v>
      </c>
      <c r="P2868">
        <v>0</v>
      </c>
      <c r="Q2868">
        <v>4815.014381620008</v>
      </c>
      <c r="R2868">
        <v>7877.3468934215516</v>
      </c>
    </row>
    <row r="2869" spans="1:18" x14ac:dyDescent="0.25">
      <c r="A2869">
        <v>12</v>
      </c>
      <c r="B2869">
        <v>12401</v>
      </c>
      <c r="C2869" t="s">
        <v>13776</v>
      </c>
      <c r="D2869" t="s">
        <v>1819</v>
      </c>
      <c r="E2869">
        <v>5</v>
      </c>
      <c r="F2869" t="s">
        <v>13817</v>
      </c>
      <c r="G2869" s="88">
        <v>1</v>
      </c>
      <c r="H2869" s="88" t="s">
        <v>8278</v>
      </c>
      <c r="I2869">
        <v>2</v>
      </c>
      <c r="J2869" t="s">
        <v>13818</v>
      </c>
      <c r="K2869" t="s">
        <v>13820</v>
      </c>
      <c r="L2869">
        <v>270107</v>
      </c>
      <c r="M2869" t="s">
        <v>13588</v>
      </c>
      <c r="N2869">
        <v>270107007</v>
      </c>
      <c r="O2869" t="s">
        <v>13618</v>
      </c>
      <c r="P2869">
        <v>0</v>
      </c>
      <c r="Q2869">
        <v>795.36078038648361</v>
      </c>
      <c r="R2869">
        <v>2706.7882057673814</v>
      </c>
    </row>
    <row r="2870" spans="1:18" x14ac:dyDescent="0.25">
      <c r="A2870">
        <v>12</v>
      </c>
      <c r="B2870">
        <v>12401</v>
      </c>
      <c r="C2870" t="s">
        <v>13776</v>
      </c>
      <c r="D2870" t="s">
        <v>1819</v>
      </c>
      <c r="E2870">
        <v>6</v>
      </c>
      <c r="F2870" t="s">
        <v>13821</v>
      </c>
      <c r="G2870" s="88">
        <v>2</v>
      </c>
      <c r="H2870" s="88" t="s">
        <v>13770</v>
      </c>
      <c r="I2870">
        <v>2</v>
      </c>
      <c r="J2870" t="s">
        <v>13818</v>
      </c>
      <c r="K2870" t="s">
        <v>13822</v>
      </c>
      <c r="L2870">
        <v>270107</v>
      </c>
      <c r="M2870" t="s">
        <v>13588</v>
      </c>
      <c r="N2870">
        <v>270107007</v>
      </c>
      <c r="O2870" t="s">
        <v>13618</v>
      </c>
      <c r="P2870">
        <v>0</v>
      </c>
      <c r="Q2870">
        <v>3875.8743804543028</v>
      </c>
      <c r="R2870">
        <v>4872.9717384715077</v>
      </c>
    </row>
    <row r="2871" spans="1:18" x14ac:dyDescent="0.25">
      <c r="A2871">
        <v>12</v>
      </c>
      <c r="B2871">
        <v>12401</v>
      </c>
      <c r="C2871" t="s">
        <v>13776</v>
      </c>
      <c r="D2871" t="s">
        <v>1819</v>
      </c>
      <c r="E2871">
        <v>6</v>
      </c>
      <c r="F2871" t="s">
        <v>13821</v>
      </c>
      <c r="G2871" s="88">
        <v>2</v>
      </c>
      <c r="H2871" s="88" t="s">
        <v>13770</v>
      </c>
      <c r="I2871">
        <v>2</v>
      </c>
      <c r="J2871" t="s">
        <v>13818</v>
      </c>
      <c r="K2871" t="s">
        <v>13823</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5</v>
      </c>
      <c r="F2872" t="s">
        <v>13817</v>
      </c>
      <c r="G2872" s="88">
        <v>1</v>
      </c>
      <c r="H2872" s="88" t="s">
        <v>8278</v>
      </c>
      <c r="I2872">
        <v>2</v>
      </c>
      <c r="J2872" t="s">
        <v>13818</v>
      </c>
      <c r="K2872" t="s">
        <v>13819</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5</v>
      </c>
      <c r="F2873" t="s">
        <v>13817</v>
      </c>
      <c r="G2873" s="88">
        <v>1</v>
      </c>
      <c r="H2873" s="88" t="s">
        <v>8278</v>
      </c>
      <c r="I2873">
        <v>2</v>
      </c>
      <c r="J2873" t="s">
        <v>13818</v>
      </c>
      <c r="K2873" t="s">
        <v>13820</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6</v>
      </c>
      <c r="F2874" t="s">
        <v>13821</v>
      </c>
      <c r="G2874" s="88">
        <v>2</v>
      </c>
      <c r="H2874" s="88" t="s">
        <v>13770</v>
      </c>
      <c r="I2874">
        <v>2</v>
      </c>
      <c r="J2874" t="s">
        <v>13818</v>
      </c>
      <c r="K2874" t="s">
        <v>13822</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6</v>
      </c>
      <c r="F2875" t="s">
        <v>13821</v>
      </c>
      <c r="G2875" s="88">
        <v>2</v>
      </c>
      <c r="H2875" s="88" t="s">
        <v>13770</v>
      </c>
      <c r="I2875">
        <v>2</v>
      </c>
      <c r="J2875" t="s">
        <v>13818</v>
      </c>
      <c r="K2875" t="s">
        <v>13823</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5</v>
      </c>
      <c r="F2876" t="s">
        <v>13817</v>
      </c>
      <c r="G2876" s="88">
        <v>1</v>
      </c>
      <c r="H2876" s="88" t="s">
        <v>8278</v>
      </c>
      <c r="I2876">
        <v>2</v>
      </c>
      <c r="J2876" t="s">
        <v>13818</v>
      </c>
      <c r="K2876" t="s">
        <v>13819</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5</v>
      </c>
      <c r="F2877" t="s">
        <v>13817</v>
      </c>
      <c r="G2877" s="88">
        <v>1</v>
      </c>
      <c r="H2877" s="88" t="s">
        <v>8278</v>
      </c>
      <c r="I2877">
        <v>2</v>
      </c>
      <c r="J2877" t="s">
        <v>13818</v>
      </c>
      <c r="K2877" t="s">
        <v>13820</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6</v>
      </c>
      <c r="F2878" t="s">
        <v>13821</v>
      </c>
      <c r="G2878" s="88">
        <v>2</v>
      </c>
      <c r="H2878" s="88" t="s">
        <v>13770</v>
      </c>
      <c r="I2878">
        <v>2</v>
      </c>
      <c r="J2878" t="s">
        <v>13818</v>
      </c>
      <c r="K2878" t="s">
        <v>13822</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6</v>
      </c>
      <c r="F2879" t="s">
        <v>13821</v>
      </c>
      <c r="G2879" s="88">
        <v>2</v>
      </c>
      <c r="H2879" s="88" t="s">
        <v>13770</v>
      </c>
      <c r="I2879">
        <v>2</v>
      </c>
      <c r="J2879" t="s">
        <v>13818</v>
      </c>
      <c r="K2879" t="s">
        <v>13823</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5</v>
      </c>
      <c r="F2880" t="s">
        <v>13817</v>
      </c>
      <c r="G2880" s="88">
        <v>1</v>
      </c>
      <c r="H2880" s="88" t="s">
        <v>8278</v>
      </c>
      <c r="I2880">
        <v>2</v>
      </c>
      <c r="J2880" t="s">
        <v>13818</v>
      </c>
      <c r="K2880" t="s">
        <v>13819</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5</v>
      </c>
      <c r="F2881" t="s">
        <v>13817</v>
      </c>
      <c r="G2881" s="88">
        <v>1</v>
      </c>
      <c r="H2881" s="88" t="s">
        <v>8278</v>
      </c>
      <c r="I2881">
        <v>2</v>
      </c>
      <c r="J2881" t="s">
        <v>13818</v>
      </c>
      <c r="K2881" t="s">
        <v>13820</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6</v>
      </c>
      <c r="F2882" t="s">
        <v>13821</v>
      </c>
      <c r="G2882" s="88">
        <v>2</v>
      </c>
      <c r="H2882" s="88" t="s">
        <v>13770</v>
      </c>
      <c r="I2882">
        <v>2</v>
      </c>
      <c r="J2882" t="s">
        <v>13818</v>
      </c>
      <c r="K2882" t="s">
        <v>13822</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6</v>
      </c>
      <c r="F2883" t="s">
        <v>13821</v>
      </c>
      <c r="G2883" s="88">
        <v>2</v>
      </c>
      <c r="H2883" s="88" t="s">
        <v>13770</v>
      </c>
      <c r="I2883">
        <v>2</v>
      </c>
      <c r="J2883" t="s">
        <v>13818</v>
      </c>
      <c r="K2883" t="s">
        <v>13823</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5</v>
      </c>
      <c r="F2884" t="s">
        <v>13817</v>
      </c>
      <c r="G2884" s="88">
        <v>1</v>
      </c>
      <c r="H2884" s="88" t="s">
        <v>8278</v>
      </c>
      <c r="I2884">
        <v>2</v>
      </c>
      <c r="J2884" t="s">
        <v>13818</v>
      </c>
      <c r="K2884" t="s">
        <v>13819</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5</v>
      </c>
      <c r="F2885" t="s">
        <v>13817</v>
      </c>
      <c r="G2885" s="88">
        <v>1</v>
      </c>
      <c r="H2885" s="88" t="s">
        <v>8278</v>
      </c>
      <c r="I2885">
        <v>2</v>
      </c>
      <c r="J2885" t="s">
        <v>13818</v>
      </c>
      <c r="K2885" t="s">
        <v>13820</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6</v>
      </c>
      <c r="F2886" t="s">
        <v>13821</v>
      </c>
      <c r="G2886" s="88">
        <v>2</v>
      </c>
      <c r="H2886" s="88" t="s">
        <v>13770</v>
      </c>
      <c r="I2886">
        <v>2</v>
      </c>
      <c r="J2886" t="s">
        <v>13818</v>
      </c>
      <c r="K2886" t="s">
        <v>13822</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6</v>
      </c>
      <c r="F2887" t="s">
        <v>13821</v>
      </c>
      <c r="G2887" s="88">
        <v>2</v>
      </c>
      <c r="H2887" s="88" t="s">
        <v>13770</v>
      </c>
      <c r="I2887">
        <v>2</v>
      </c>
      <c r="J2887" t="s">
        <v>13818</v>
      </c>
      <c r="K2887" t="s">
        <v>13823</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5</v>
      </c>
      <c r="F2888" t="s">
        <v>13817</v>
      </c>
      <c r="G2888" s="88">
        <v>1</v>
      </c>
      <c r="H2888" s="88" t="s">
        <v>8278</v>
      </c>
      <c r="I2888">
        <v>2</v>
      </c>
      <c r="J2888" t="s">
        <v>13818</v>
      </c>
      <c r="K2888" t="s">
        <v>13819</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5</v>
      </c>
      <c r="F2889" t="s">
        <v>13817</v>
      </c>
      <c r="G2889" s="88">
        <v>1</v>
      </c>
      <c r="H2889" s="88" t="s">
        <v>8278</v>
      </c>
      <c r="I2889">
        <v>2</v>
      </c>
      <c r="J2889" t="s">
        <v>13818</v>
      </c>
      <c r="K2889" t="s">
        <v>13820</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6</v>
      </c>
      <c r="F2890" t="s">
        <v>13821</v>
      </c>
      <c r="G2890" s="88">
        <v>2</v>
      </c>
      <c r="H2890" s="88" t="s">
        <v>13770</v>
      </c>
      <c r="I2890">
        <v>2</v>
      </c>
      <c r="J2890" t="s">
        <v>13818</v>
      </c>
      <c r="K2890" t="s">
        <v>13822</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6</v>
      </c>
      <c r="F2891" t="s">
        <v>13821</v>
      </c>
      <c r="G2891" s="88">
        <v>2</v>
      </c>
      <c r="H2891" s="88" t="s">
        <v>13770</v>
      </c>
      <c r="I2891">
        <v>2</v>
      </c>
      <c r="J2891" t="s">
        <v>13818</v>
      </c>
      <c r="K2891" t="s">
        <v>13823</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5</v>
      </c>
      <c r="F2892" t="s">
        <v>13817</v>
      </c>
      <c r="G2892" s="88">
        <v>1</v>
      </c>
      <c r="H2892" s="88" t="s">
        <v>8278</v>
      </c>
      <c r="I2892">
        <v>2</v>
      </c>
      <c r="J2892" t="s">
        <v>13818</v>
      </c>
      <c r="K2892" t="s">
        <v>13819</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5</v>
      </c>
      <c r="F2893" t="s">
        <v>13817</v>
      </c>
      <c r="G2893" s="88">
        <v>1</v>
      </c>
      <c r="H2893" s="88" t="s">
        <v>8278</v>
      </c>
      <c r="I2893">
        <v>2</v>
      </c>
      <c r="J2893" t="s">
        <v>13818</v>
      </c>
      <c r="K2893" t="s">
        <v>13820</v>
      </c>
      <c r="L2893">
        <v>270107</v>
      </c>
      <c r="M2893" t="s">
        <v>13588</v>
      </c>
      <c r="N2893">
        <v>270107007</v>
      </c>
      <c r="O2893" t="s">
        <v>13618</v>
      </c>
      <c r="P2893">
        <v>3152</v>
      </c>
      <c r="Q2893">
        <v>0</v>
      </c>
      <c r="R2893">
        <v>0</v>
      </c>
    </row>
    <row r="2894" spans="1:18" x14ac:dyDescent="0.25">
      <c r="A2894">
        <v>13</v>
      </c>
      <c r="B2894">
        <v>13106</v>
      </c>
      <c r="C2894" t="s">
        <v>10678</v>
      </c>
      <c r="D2894" t="s">
        <v>1839</v>
      </c>
      <c r="E2894">
        <v>6</v>
      </c>
      <c r="F2894" t="s">
        <v>13821</v>
      </c>
      <c r="G2894" s="88">
        <v>2</v>
      </c>
      <c r="H2894" s="88" t="s">
        <v>13770</v>
      </c>
      <c r="I2894">
        <v>2</v>
      </c>
      <c r="J2894" t="s">
        <v>13818</v>
      </c>
      <c r="K2894" t="s">
        <v>13822</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6</v>
      </c>
      <c r="F2895" t="s">
        <v>13821</v>
      </c>
      <c r="G2895" s="88">
        <v>2</v>
      </c>
      <c r="H2895" s="88" t="s">
        <v>13770</v>
      </c>
      <c r="I2895">
        <v>2</v>
      </c>
      <c r="J2895" t="s">
        <v>13818</v>
      </c>
      <c r="K2895" t="s">
        <v>13823</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5</v>
      </c>
      <c r="F2896" t="s">
        <v>13817</v>
      </c>
      <c r="G2896" s="88">
        <v>1</v>
      </c>
      <c r="H2896" s="88" t="s">
        <v>8278</v>
      </c>
      <c r="I2896">
        <v>2</v>
      </c>
      <c r="J2896" t="s">
        <v>13818</v>
      </c>
      <c r="K2896" t="s">
        <v>13819</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5</v>
      </c>
      <c r="F2897" t="s">
        <v>13817</v>
      </c>
      <c r="G2897" s="88">
        <v>1</v>
      </c>
      <c r="H2897" s="88" t="s">
        <v>8278</v>
      </c>
      <c r="I2897">
        <v>2</v>
      </c>
      <c r="J2897" t="s">
        <v>13818</v>
      </c>
      <c r="K2897" t="s">
        <v>13820</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6</v>
      </c>
      <c r="F2898" t="s">
        <v>13821</v>
      </c>
      <c r="G2898" s="88">
        <v>2</v>
      </c>
      <c r="H2898" s="88" t="s">
        <v>13770</v>
      </c>
      <c r="I2898">
        <v>2</v>
      </c>
      <c r="J2898" t="s">
        <v>13818</v>
      </c>
      <c r="K2898" t="s">
        <v>13822</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6</v>
      </c>
      <c r="F2899" t="s">
        <v>13821</v>
      </c>
      <c r="G2899" s="88">
        <v>2</v>
      </c>
      <c r="H2899" s="88" t="s">
        <v>13770</v>
      </c>
      <c r="I2899">
        <v>2</v>
      </c>
      <c r="J2899" t="s">
        <v>13818</v>
      </c>
      <c r="K2899" t="s">
        <v>13823</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5</v>
      </c>
      <c r="F2900" t="s">
        <v>13817</v>
      </c>
      <c r="G2900" s="88">
        <v>1</v>
      </c>
      <c r="H2900" s="88" t="s">
        <v>8278</v>
      </c>
      <c r="I2900">
        <v>2</v>
      </c>
      <c r="J2900" t="s">
        <v>13818</v>
      </c>
      <c r="K2900" t="s">
        <v>13819</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5</v>
      </c>
      <c r="F2901" t="s">
        <v>13817</v>
      </c>
      <c r="G2901" s="88">
        <v>1</v>
      </c>
      <c r="H2901" s="88" t="s">
        <v>8278</v>
      </c>
      <c r="I2901">
        <v>2</v>
      </c>
      <c r="J2901" t="s">
        <v>13818</v>
      </c>
      <c r="K2901" t="s">
        <v>13820</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6</v>
      </c>
      <c r="F2902" t="s">
        <v>13821</v>
      </c>
      <c r="G2902" s="88">
        <v>2</v>
      </c>
      <c r="H2902" s="88" t="s">
        <v>13770</v>
      </c>
      <c r="I2902">
        <v>2</v>
      </c>
      <c r="J2902" t="s">
        <v>13818</v>
      </c>
      <c r="K2902" t="s">
        <v>13822</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6</v>
      </c>
      <c r="F2903" t="s">
        <v>13821</v>
      </c>
      <c r="G2903" s="88">
        <v>2</v>
      </c>
      <c r="H2903" s="88" t="s">
        <v>13770</v>
      </c>
      <c r="I2903">
        <v>2</v>
      </c>
      <c r="J2903" t="s">
        <v>13818</v>
      </c>
      <c r="K2903" t="s">
        <v>13823</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5</v>
      </c>
      <c r="F2904" t="s">
        <v>13817</v>
      </c>
      <c r="G2904" s="88">
        <v>1</v>
      </c>
      <c r="H2904" s="88" t="s">
        <v>8278</v>
      </c>
      <c r="I2904">
        <v>2</v>
      </c>
      <c r="J2904" t="s">
        <v>13818</v>
      </c>
      <c r="K2904" t="s">
        <v>13819</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5</v>
      </c>
      <c r="F2905" t="s">
        <v>13817</v>
      </c>
      <c r="G2905" s="88">
        <v>1</v>
      </c>
      <c r="H2905" s="88" t="s">
        <v>8278</v>
      </c>
      <c r="I2905">
        <v>2</v>
      </c>
      <c r="J2905" t="s">
        <v>13818</v>
      </c>
      <c r="K2905" t="s">
        <v>13820</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6</v>
      </c>
      <c r="F2906" t="s">
        <v>13821</v>
      </c>
      <c r="G2906" s="88">
        <v>2</v>
      </c>
      <c r="H2906" s="88" t="s">
        <v>13770</v>
      </c>
      <c r="I2906">
        <v>2</v>
      </c>
      <c r="J2906" t="s">
        <v>13818</v>
      </c>
      <c r="K2906" t="s">
        <v>13822</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6</v>
      </c>
      <c r="F2907" t="s">
        <v>13821</v>
      </c>
      <c r="G2907" s="88">
        <v>2</v>
      </c>
      <c r="H2907" s="88" t="s">
        <v>13770</v>
      </c>
      <c r="I2907">
        <v>2</v>
      </c>
      <c r="J2907" t="s">
        <v>13818</v>
      </c>
      <c r="K2907" t="s">
        <v>13823</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5</v>
      </c>
      <c r="F2908" t="s">
        <v>13817</v>
      </c>
      <c r="G2908" s="88">
        <v>1</v>
      </c>
      <c r="H2908" s="88" t="s">
        <v>8278</v>
      </c>
      <c r="I2908">
        <v>2</v>
      </c>
      <c r="J2908" t="s">
        <v>13818</v>
      </c>
      <c r="K2908" t="s">
        <v>13819</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5</v>
      </c>
      <c r="F2909" t="s">
        <v>13817</v>
      </c>
      <c r="G2909" s="88">
        <v>1</v>
      </c>
      <c r="H2909" s="88" t="s">
        <v>8278</v>
      </c>
      <c r="I2909">
        <v>2</v>
      </c>
      <c r="J2909" t="s">
        <v>13818</v>
      </c>
      <c r="K2909" t="s">
        <v>13820</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6</v>
      </c>
      <c r="F2910" t="s">
        <v>13821</v>
      </c>
      <c r="G2910" s="88">
        <v>2</v>
      </c>
      <c r="H2910" s="88" t="s">
        <v>13770</v>
      </c>
      <c r="I2910">
        <v>2</v>
      </c>
      <c r="J2910" t="s">
        <v>13818</v>
      </c>
      <c r="K2910" t="s">
        <v>13822</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6</v>
      </c>
      <c r="F2911" t="s">
        <v>13821</v>
      </c>
      <c r="G2911" s="88">
        <v>2</v>
      </c>
      <c r="H2911" s="88" t="s">
        <v>13770</v>
      </c>
      <c r="I2911">
        <v>2</v>
      </c>
      <c r="J2911" t="s">
        <v>13818</v>
      </c>
      <c r="K2911" t="s">
        <v>13823</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5</v>
      </c>
      <c r="F2912" t="s">
        <v>13817</v>
      </c>
      <c r="G2912" s="88">
        <v>1</v>
      </c>
      <c r="H2912" s="88" t="s">
        <v>8278</v>
      </c>
      <c r="I2912">
        <v>2</v>
      </c>
      <c r="J2912" t="s">
        <v>13818</v>
      </c>
      <c r="K2912" t="s">
        <v>13819</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5</v>
      </c>
      <c r="F2913" t="s">
        <v>13817</v>
      </c>
      <c r="G2913" s="88">
        <v>1</v>
      </c>
      <c r="H2913" s="88" t="s">
        <v>8278</v>
      </c>
      <c r="I2913">
        <v>2</v>
      </c>
      <c r="J2913" t="s">
        <v>13818</v>
      </c>
      <c r="K2913" t="s">
        <v>13820</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6</v>
      </c>
      <c r="F2914" t="s">
        <v>13821</v>
      </c>
      <c r="G2914" s="88">
        <v>2</v>
      </c>
      <c r="H2914" s="88" t="s">
        <v>13770</v>
      </c>
      <c r="I2914">
        <v>2</v>
      </c>
      <c r="J2914" t="s">
        <v>13818</v>
      </c>
      <c r="K2914" t="s">
        <v>13822</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6</v>
      </c>
      <c r="F2915" t="s">
        <v>13821</v>
      </c>
      <c r="G2915" s="88">
        <v>2</v>
      </c>
      <c r="H2915" s="88" t="s">
        <v>13770</v>
      </c>
      <c r="I2915">
        <v>2</v>
      </c>
      <c r="J2915" t="s">
        <v>13818</v>
      </c>
      <c r="K2915" t="s">
        <v>13823</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5</v>
      </c>
      <c r="F2916" t="s">
        <v>13817</v>
      </c>
      <c r="G2916" s="88">
        <v>1</v>
      </c>
      <c r="H2916" s="88" t="s">
        <v>8278</v>
      </c>
      <c r="I2916">
        <v>2</v>
      </c>
      <c r="J2916" t="s">
        <v>13818</v>
      </c>
      <c r="K2916" t="s">
        <v>13819</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5</v>
      </c>
      <c r="F2917" t="s">
        <v>13817</v>
      </c>
      <c r="G2917" s="88">
        <v>1</v>
      </c>
      <c r="H2917" s="88" t="s">
        <v>8278</v>
      </c>
      <c r="I2917">
        <v>2</v>
      </c>
      <c r="J2917" t="s">
        <v>13818</v>
      </c>
      <c r="K2917" t="s">
        <v>13820</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6</v>
      </c>
      <c r="F2918" t="s">
        <v>13821</v>
      </c>
      <c r="G2918" s="88">
        <v>2</v>
      </c>
      <c r="H2918" s="88" t="s">
        <v>13770</v>
      </c>
      <c r="I2918">
        <v>2</v>
      </c>
      <c r="J2918" t="s">
        <v>13818</v>
      </c>
      <c r="K2918" t="s">
        <v>13822</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6</v>
      </c>
      <c r="F2919" t="s">
        <v>13821</v>
      </c>
      <c r="G2919" s="88">
        <v>2</v>
      </c>
      <c r="H2919" s="88" t="s">
        <v>13770</v>
      </c>
      <c r="I2919">
        <v>2</v>
      </c>
      <c r="J2919" t="s">
        <v>13818</v>
      </c>
      <c r="K2919" t="s">
        <v>13823</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5</v>
      </c>
      <c r="F2920" t="s">
        <v>13817</v>
      </c>
      <c r="G2920" s="88">
        <v>1</v>
      </c>
      <c r="H2920" s="88" t="s">
        <v>8278</v>
      </c>
      <c r="I2920">
        <v>2</v>
      </c>
      <c r="J2920" t="s">
        <v>13818</v>
      </c>
      <c r="K2920" t="s">
        <v>13819</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5</v>
      </c>
      <c r="F2921" t="s">
        <v>13817</v>
      </c>
      <c r="G2921" s="88">
        <v>1</v>
      </c>
      <c r="H2921" s="88" t="s">
        <v>8278</v>
      </c>
      <c r="I2921">
        <v>2</v>
      </c>
      <c r="J2921" t="s">
        <v>13818</v>
      </c>
      <c r="K2921" t="s">
        <v>13820</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6</v>
      </c>
      <c r="F2922" t="s">
        <v>13821</v>
      </c>
      <c r="G2922" s="88">
        <v>2</v>
      </c>
      <c r="H2922" s="88" t="s">
        <v>13770</v>
      </c>
      <c r="I2922">
        <v>2</v>
      </c>
      <c r="J2922" t="s">
        <v>13818</v>
      </c>
      <c r="K2922" t="s">
        <v>13822</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6</v>
      </c>
      <c r="F2923" t="s">
        <v>13821</v>
      </c>
      <c r="G2923" s="88">
        <v>2</v>
      </c>
      <c r="H2923" s="88" t="s">
        <v>13770</v>
      </c>
      <c r="I2923">
        <v>2</v>
      </c>
      <c r="J2923" t="s">
        <v>13818</v>
      </c>
      <c r="K2923" t="s">
        <v>13823</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5</v>
      </c>
      <c r="F2924" t="s">
        <v>13817</v>
      </c>
      <c r="G2924" s="88">
        <v>1</v>
      </c>
      <c r="H2924" s="88" t="s">
        <v>8278</v>
      </c>
      <c r="I2924">
        <v>2</v>
      </c>
      <c r="J2924" t="s">
        <v>13818</v>
      </c>
      <c r="K2924" t="s">
        <v>13819</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5</v>
      </c>
      <c r="F2925" t="s">
        <v>13817</v>
      </c>
      <c r="G2925" s="88">
        <v>1</v>
      </c>
      <c r="H2925" s="88" t="s">
        <v>8278</v>
      </c>
      <c r="I2925">
        <v>2</v>
      </c>
      <c r="J2925" t="s">
        <v>13818</v>
      </c>
      <c r="K2925" t="s">
        <v>13820</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6</v>
      </c>
      <c r="F2926" t="s">
        <v>13821</v>
      </c>
      <c r="G2926" s="88">
        <v>2</v>
      </c>
      <c r="H2926" s="88" t="s">
        <v>13770</v>
      </c>
      <c r="I2926">
        <v>2</v>
      </c>
      <c r="J2926" t="s">
        <v>13818</v>
      </c>
      <c r="K2926" t="s">
        <v>13822</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6</v>
      </c>
      <c r="F2927" t="s">
        <v>13821</v>
      </c>
      <c r="G2927" s="88">
        <v>2</v>
      </c>
      <c r="H2927" s="88" t="s">
        <v>13770</v>
      </c>
      <c r="I2927">
        <v>2</v>
      </c>
      <c r="J2927" t="s">
        <v>13818</v>
      </c>
      <c r="K2927" t="s">
        <v>13823</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5</v>
      </c>
      <c r="F2928" t="s">
        <v>13817</v>
      </c>
      <c r="G2928" s="88">
        <v>1</v>
      </c>
      <c r="H2928" s="88" t="s">
        <v>8278</v>
      </c>
      <c r="I2928">
        <v>2</v>
      </c>
      <c r="J2928" t="s">
        <v>13818</v>
      </c>
      <c r="K2928" t="s">
        <v>13819</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5</v>
      </c>
      <c r="F2929" t="s">
        <v>13817</v>
      </c>
      <c r="G2929" s="88">
        <v>1</v>
      </c>
      <c r="H2929" s="88" t="s">
        <v>8278</v>
      </c>
      <c r="I2929">
        <v>2</v>
      </c>
      <c r="J2929" t="s">
        <v>13818</v>
      </c>
      <c r="K2929" t="s">
        <v>13820</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6</v>
      </c>
      <c r="F2930" t="s">
        <v>13821</v>
      </c>
      <c r="G2930" s="88">
        <v>2</v>
      </c>
      <c r="H2930" s="88" t="s">
        <v>13770</v>
      </c>
      <c r="I2930">
        <v>2</v>
      </c>
      <c r="J2930" t="s">
        <v>13818</v>
      </c>
      <c r="K2930" t="s">
        <v>13822</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6</v>
      </c>
      <c r="F2931" t="s">
        <v>13821</v>
      </c>
      <c r="G2931" s="88">
        <v>2</v>
      </c>
      <c r="H2931" s="88" t="s">
        <v>13770</v>
      </c>
      <c r="I2931">
        <v>2</v>
      </c>
      <c r="J2931" t="s">
        <v>13818</v>
      </c>
      <c r="K2931" t="s">
        <v>13823</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5</v>
      </c>
      <c r="F2932" t="s">
        <v>13817</v>
      </c>
      <c r="G2932" s="88">
        <v>1</v>
      </c>
      <c r="H2932" s="88" t="s">
        <v>8278</v>
      </c>
      <c r="I2932">
        <v>2</v>
      </c>
      <c r="J2932" t="s">
        <v>13818</v>
      </c>
      <c r="K2932" t="s">
        <v>13819</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5</v>
      </c>
      <c r="F2933" t="s">
        <v>13817</v>
      </c>
      <c r="G2933" s="88">
        <v>1</v>
      </c>
      <c r="H2933" s="88" t="s">
        <v>8278</v>
      </c>
      <c r="I2933">
        <v>2</v>
      </c>
      <c r="J2933" t="s">
        <v>13818</v>
      </c>
      <c r="K2933" t="s">
        <v>13820</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6</v>
      </c>
      <c r="F2934" t="s">
        <v>13821</v>
      </c>
      <c r="G2934" s="88">
        <v>2</v>
      </c>
      <c r="H2934" s="88" t="s">
        <v>13770</v>
      </c>
      <c r="I2934">
        <v>2</v>
      </c>
      <c r="J2934" t="s">
        <v>13818</v>
      </c>
      <c r="K2934" t="s">
        <v>13822</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6</v>
      </c>
      <c r="F2935" t="s">
        <v>13821</v>
      </c>
      <c r="G2935" s="88">
        <v>2</v>
      </c>
      <c r="H2935" s="88" t="s">
        <v>13770</v>
      </c>
      <c r="I2935">
        <v>2</v>
      </c>
      <c r="J2935" t="s">
        <v>13818</v>
      </c>
      <c r="K2935" t="s">
        <v>13823</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5</v>
      </c>
      <c r="F2936" t="s">
        <v>13817</v>
      </c>
      <c r="G2936" s="88">
        <v>1</v>
      </c>
      <c r="H2936" s="88" t="s">
        <v>8278</v>
      </c>
      <c r="I2936">
        <v>2</v>
      </c>
      <c r="J2936" t="s">
        <v>13818</v>
      </c>
      <c r="K2936" t="s">
        <v>13819</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5</v>
      </c>
      <c r="F2937" t="s">
        <v>13817</v>
      </c>
      <c r="G2937" s="88">
        <v>1</v>
      </c>
      <c r="H2937" s="88" t="s">
        <v>8278</v>
      </c>
      <c r="I2937">
        <v>2</v>
      </c>
      <c r="J2937" t="s">
        <v>13818</v>
      </c>
      <c r="K2937" t="s">
        <v>13820</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6</v>
      </c>
      <c r="F2938" t="s">
        <v>13821</v>
      </c>
      <c r="G2938" s="88">
        <v>2</v>
      </c>
      <c r="H2938" s="88" t="s">
        <v>13770</v>
      </c>
      <c r="I2938">
        <v>2</v>
      </c>
      <c r="J2938" t="s">
        <v>13818</v>
      </c>
      <c r="K2938" t="s">
        <v>13822</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6</v>
      </c>
      <c r="F2939" t="s">
        <v>13821</v>
      </c>
      <c r="G2939" s="88">
        <v>2</v>
      </c>
      <c r="H2939" s="88" t="s">
        <v>13770</v>
      </c>
      <c r="I2939">
        <v>2</v>
      </c>
      <c r="J2939" t="s">
        <v>13818</v>
      </c>
      <c r="K2939" t="s">
        <v>13823</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5</v>
      </c>
      <c r="F2940" t="s">
        <v>13817</v>
      </c>
      <c r="G2940" s="88">
        <v>1</v>
      </c>
      <c r="H2940" s="88" t="s">
        <v>8278</v>
      </c>
      <c r="I2940">
        <v>2</v>
      </c>
      <c r="J2940" t="s">
        <v>13818</v>
      </c>
      <c r="K2940" t="s">
        <v>13819</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5</v>
      </c>
      <c r="F2941" t="s">
        <v>13817</v>
      </c>
      <c r="G2941" s="88">
        <v>1</v>
      </c>
      <c r="H2941" s="88" t="s">
        <v>8278</v>
      </c>
      <c r="I2941">
        <v>2</v>
      </c>
      <c r="J2941" t="s">
        <v>13818</v>
      </c>
      <c r="K2941" t="s">
        <v>13820</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6</v>
      </c>
      <c r="F2942" t="s">
        <v>13821</v>
      </c>
      <c r="G2942" s="88">
        <v>2</v>
      </c>
      <c r="H2942" s="88" t="s">
        <v>13770</v>
      </c>
      <c r="I2942">
        <v>2</v>
      </c>
      <c r="J2942" t="s">
        <v>13818</v>
      </c>
      <c r="K2942" t="s">
        <v>13822</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6</v>
      </c>
      <c r="F2943" t="s">
        <v>13821</v>
      </c>
      <c r="G2943" s="88">
        <v>2</v>
      </c>
      <c r="H2943" s="88" t="s">
        <v>13770</v>
      </c>
      <c r="I2943">
        <v>2</v>
      </c>
      <c r="J2943" t="s">
        <v>13818</v>
      </c>
      <c r="K2943" t="s">
        <v>13823</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5</v>
      </c>
      <c r="F2944" t="s">
        <v>13817</v>
      </c>
      <c r="G2944" s="88">
        <v>1</v>
      </c>
      <c r="H2944" s="88" t="s">
        <v>8278</v>
      </c>
      <c r="I2944">
        <v>2</v>
      </c>
      <c r="J2944" t="s">
        <v>13818</v>
      </c>
      <c r="K2944" t="s">
        <v>13819</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5</v>
      </c>
      <c r="F2945" t="s">
        <v>13817</v>
      </c>
      <c r="G2945" s="88">
        <v>1</v>
      </c>
      <c r="H2945" s="88" t="s">
        <v>8278</v>
      </c>
      <c r="I2945">
        <v>2</v>
      </c>
      <c r="J2945" t="s">
        <v>13818</v>
      </c>
      <c r="K2945" t="s">
        <v>13820</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6</v>
      </c>
      <c r="F2946" t="s">
        <v>13821</v>
      </c>
      <c r="G2946" s="88">
        <v>2</v>
      </c>
      <c r="H2946" s="88" t="s">
        <v>13770</v>
      </c>
      <c r="I2946">
        <v>2</v>
      </c>
      <c r="J2946" t="s">
        <v>13818</v>
      </c>
      <c r="K2946" t="s">
        <v>13822</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6</v>
      </c>
      <c r="F2947" t="s">
        <v>13821</v>
      </c>
      <c r="G2947" s="88">
        <v>2</v>
      </c>
      <c r="H2947" s="88" t="s">
        <v>13770</v>
      </c>
      <c r="I2947">
        <v>2</v>
      </c>
      <c r="J2947" t="s">
        <v>13818</v>
      </c>
      <c r="K2947" t="s">
        <v>13823</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5</v>
      </c>
      <c r="F2948" t="s">
        <v>13817</v>
      </c>
      <c r="G2948" s="88">
        <v>1</v>
      </c>
      <c r="H2948" s="88" t="s">
        <v>8278</v>
      </c>
      <c r="I2948">
        <v>2</v>
      </c>
      <c r="J2948" t="s">
        <v>13818</v>
      </c>
      <c r="K2948" t="s">
        <v>13819</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5</v>
      </c>
      <c r="F2949" t="s">
        <v>13817</v>
      </c>
      <c r="G2949" s="88">
        <v>1</v>
      </c>
      <c r="H2949" s="88" t="s">
        <v>8278</v>
      </c>
      <c r="I2949">
        <v>2</v>
      </c>
      <c r="J2949" t="s">
        <v>13818</v>
      </c>
      <c r="K2949" t="s">
        <v>13820</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6</v>
      </c>
      <c r="F2950" t="s">
        <v>13821</v>
      </c>
      <c r="G2950" s="88">
        <v>2</v>
      </c>
      <c r="H2950" s="88" t="s">
        <v>13770</v>
      </c>
      <c r="I2950">
        <v>2</v>
      </c>
      <c r="J2950" t="s">
        <v>13818</v>
      </c>
      <c r="K2950" t="s">
        <v>13822</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6</v>
      </c>
      <c r="F2951" t="s">
        <v>13821</v>
      </c>
      <c r="G2951" s="88">
        <v>2</v>
      </c>
      <c r="H2951" s="88" t="s">
        <v>13770</v>
      </c>
      <c r="I2951">
        <v>2</v>
      </c>
      <c r="J2951" t="s">
        <v>13818</v>
      </c>
      <c r="K2951" t="s">
        <v>13823</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5</v>
      </c>
      <c r="F2952" t="s">
        <v>13817</v>
      </c>
      <c r="G2952" s="88">
        <v>1</v>
      </c>
      <c r="H2952" s="88" t="s">
        <v>8278</v>
      </c>
      <c r="I2952">
        <v>2</v>
      </c>
      <c r="J2952" t="s">
        <v>13818</v>
      </c>
      <c r="K2952" t="s">
        <v>13819</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5</v>
      </c>
      <c r="F2953" t="s">
        <v>13817</v>
      </c>
      <c r="G2953" s="88">
        <v>1</v>
      </c>
      <c r="H2953" s="88" t="s">
        <v>8278</v>
      </c>
      <c r="I2953">
        <v>2</v>
      </c>
      <c r="J2953" t="s">
        <v>13818</v>
      </c>
      <c r="K2953" t="s">
        <v>13820</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6</v>
      </c>
      <c r="F2954" t="s">
        <v>13821</v>
      </c>
      <c r="G2954" s="88">
        <v>2</v>
      </c>
      <c r="H2954" s="88" t="s">
        <v>13770</v>
      </c>
      <c r="I2954">
        <v>2</v>
      </c>
      <c r="J2954" t="s">
        <v>13818</v>
      </c>
      <c r="K2954" t="s">
        <v>13822</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6</v>
      </c>
      <c r="F2955" t="s">
        <v>13821</v>
      </c>
      <c r="G2955" s="88">
        <v>2</v>
      </c>
      <c r="H2955" s="88" t="s">
        <v>13770</v>
      </c>
      <c r="I2955">
        <v>2</v>
      </c>
      <c r="J2955" t="s">
        <v>13818</v>
      </c>
      <c r="K2955" t="s">
        <v>13823</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5</v>
      </c>
      <c r="F2956" t="s">
        <v>13817</v>
      </c>
      <c r="G2956" s="88">
        <v>1</v>
      </c>
      <c r="H2956" s="88" t="s">
        <v>8278</v>
      </c>
      <c r="I2956">
        <v>2</v>
      </c>
      <c r="J2956" t="s">
        <v>13818</v>
      </c>
      <c r="K2956" t="s">
        <v>13819</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5</v>
      </c>
      <c r="F2957" t="s">
        <v>13817</v>
      </c>
      <c r="G2957" s="88">
        <v>1</v>
      </c>
      <c r="H2957" s="88" t="s">
        <v>8278</v>
      </c>
      <c r="I2957">
        <v>2</v>
      </c>
      <c r="J2957" t="s">
        <v>13818</v>
      </c>
      <c r="K2957" t="s">
        <v>13820</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6</v>
      </c>
      <c r="F2958" t="s">
        <v>13821</v>
      </c>
      <c r="G2958" s="88">
        <v>2</v>
      </c>
      <c r="H2958" s="88" t="s">
        <v>13770</v>
      </c>
      <c r="I2958">
        <v>2</v>
      </c>
      <c r="J2958" t="s">
        <v>13818</v>
      </c>
      <c r="K2958" t="s">
        <v>13822</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6</v>
      </c>
      <c r="F2959" t="s">
        <v>13821</v>
      </c>
      <c r="G2959" s="88">
        <v>2</v>
      </c>
      <c r="H2959" s="88" t="s">
        <v>13770</v>
      </c>
      <c r="I2959">
        <v>2</v>
      </c>
      <c r="J2959" t="s">
        <v>13818</v>
      </c>
      <c r="K2959" t="s">
        <v>13823</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5</v>
      </c>
      <c r="F2960" t="s">
        <v>13817</v>
      </c>
      <c r="G2960" s="88">
        <v>1</v>
      </c>
      <c r="H2960" s="88" t="s">
        <v>8278</v>
      </c>
      <c r="I2960">
        <v>2</v>
      </c>
      <c r="J2960" t="s">
        <v>13818</v>
      </c>
      <c r="K2960" t="s">
        <v>13819</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5</v>
      </c>
      <c r="F2961" t="s">
        <v>13817</v>
      </c>
      <c r="G2961" s="88">
        <v>1</v>
      </c>
      <c r="H2961" s="88" t="s">
        <v>8278</v>
      </c>
      <c r="I2961">
        <v>2</v>
      </c>
      <c r="J2961" t="s">
        <v>13818</v>
      </c>
      <c r="K2961" t="s">
        <v>13820</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6</v>
      </c>
      <c r="F2962" t="s">
        <v>13821</v>
      </c>
      <c r="G2962" s="88">
        <v>2</v>
      </c>
      <c r="H2962" s="88" t="s">
        <v>13770</v>
      </c>
      <c r="I2962">
        <v>2</v>
      </c>
      <c r="J2962" t="s">
        <v>13818</v>
      </c>
      <c r="K2962" t="s">
        <v>13822</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6</v>
      </c>
      <c r="F2963" t="s">
        <v>13821</v>
      </c>
      <c r="G2963" s="88">
        <v>2</v>
      </c>
      <c r="H2963" s="88" t="s">
        <v>13770</v>
      </c>
      <c r="I2963">
        <v>2</v>
      </c>
      <c r="J2963" t="s">
        <v>13818</v>
      </c>
      <c r="K2963" t="s">
        <v>13823</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5</v>
      </c>
      <c r="F2964" t="s">
        <v>13817</v>
      </c>
      <c r="G2964" s="88">
        <v>1</v>
      </c>
      <c r="H2964" s="88" t="s">
        <v>8278</v>
      </c>
      <c r="I2964">
        <v>2</v>
      </c>
      <c r="J2964" t="s">
        <v>13818</v>
      </c>
      <c r="K2964" t="s">
        <v>13819</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5</v>
      </c>
      <c r="F2965" t="s">
        <v>13817</v>
      </c>
      <c r="G2965" s="88">
        <v>1</v>
      </c>
      <c r="H2965" s="88" t="s">
        <v>8278</v>
      </c>
      <c r="I2965">
        <v>2</v>
      </c>
      <c r="J2965" t="s">
        <v>13818</v>
      </c>
      <c r="K2965" t="s">
        <v>13820</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5</v>
      </c>
      <c r="F2966" t="s">
        <v>13817</v>
      </c>
      <c r="G2966" s="88">
        <v>1</v>
      </c>
      <c r="H2966" s="88" t="s">
        <v>8278</v>
      </c>
      <c r="I2966">
        <v>2</v>
      </c>
      <c r="J2966" t="s">
        <v>13818</v>
      </c>
      <c r="K2966" t="s">
        <v>13771</v>
      </c>
      <c r="L2966">
        <v>270107</v>
      </c>
      <c r="M2966" t="s">
        <v>13588</v>
      </c>
      <c r="N2966">
        <v>270107007</v>
      </c>
      <c r="O2966" t="s">
        <v>13618</v>
      </c>
      <c r="P2966">
        <v>1063</v>
      </c>
      <c r="Q2966">
        <v>0</v>
      </c>
      <c r="R2966">
        <v>0</v>
      </c>
    </row>
    <row r="2967" spans="1:18" x14ac:dyDescent="0.25">
      <c r="A2967">
        <v>13</v>
      </c>
      <c r="B2967">
        <v>13124</v>
      </c>
      <c r="C2967" t="s">
        <v>10678</v>
      </c>
      <c r="D2967" t="s">
        <v>1892</v>
      </c>
      <c r="E2967">
        <v>6</v>
      </c>
      <c r="F2967" t="s">
        <v>13821</v>
      </c>
      <c r="G2967" s="88">
        <v>2</v>
      </c>
      <c r="H2967" s="88" t="s">
        <v>13770</v>
      </c>
      <c r="I2967">
        <v>2</v>
      </c>
      <c r="J2967" t="s">
        <v>13818</v>
      </c>
      <c r="K2967" t="s">
        <v>13822</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6</v>
      </c>
      <c r="F2968" t="s">
        <v>13821</v>
      </c>
      <c r="G2968" s="88">
        <v>2</v>
      </c>
      <c r="H2968" s="88" t="s">
        <v>13770</v>
      </c>
      <c r="I2968">
        <v>2</v>
      </c>
      <c r="J2968" t="s">
        <v>13818</v>
      </c>
      <c r="K2968" t="s">
        <v>13823</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5</v>
      </c>
      <c r="F2969" t="s">
        <v>13817</v>
      </c>
      <c r="G2969" s="88">
        <v>1</v>
      </c>
      <c r="H2969" s="88" t="s">
        <v>8278</v>
      </c>
      <c r="I2969">
        <v>2</v>
      </c>
      <c r="J2969" t="s">
        <v>13818</v>
      </c>
      <c r="K2969" t="s">
        <v>13819</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5</v>
      </c>
      <c r="F2970" t="s">
        <v>13817</v>
      </c>
      <c r="G2970" s="88">
        <v>1</v>
      </c>
      <c r="H2970" s="88" t="s">
        <v>8278</v>
      </c>
      <c r="I2970">
        <v>2</v>
      </c>
      <c r="J2970" t="s">
        <v>13818</v>
      </c>
      <c r="K2970" t="s">
        <v>13820</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6</v>
      </c>
      <c r="F2971" t="s">
        <v>13821</v>
      </c>
      <c r="G2971" s="88">
        <v>2</v>
      </c>
      <c r="H2971" s="88" t="s">
        <v>13770</v>
      </c>
      <c r="I2971">
        <v>2</v>
      </c>
      <c r="J2971" t="s">
        <v>13818</v>
      </c>
      <c r="K2971" t="s">
        <v>13822</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6</v>
      </c>
      <c r="F2972" t="s">
        <v>13821</v>
      </c>
      <c r="G2972" s="88">
        <v>2</v>
      </c>
      <c r="H2972" s="88" t="s">
        <v>13770</v>
      </c>
      <c r="I2972">
        <v>2</v>
      </c>
      <c r="J2972" t="s">
        <v>13818</v>
      </c>
      <c r="K2972" t="s">
        <v>13823</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5</v>
      </c>
      <c r="F2973" t="s">
        <v>13817</v>
      </c>
      <c r="G2973" s="88">
        <v>1</v>
      </c>
      <c r="H2973" s="88" t="s">
        <v>8278</v>
      </c>
      <c r="I2973">
        <v>2</v>
      </c>
      <c r="J2973" t="s">
        <v>13818</v>
      </c>
      <c r="K2973" t="s">
        <v>13819</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6</v>
      </c>
      <c r="F2974" t="s">
        <v>13821</v>
      </c>
      <c r="G2974" s="88">
        <v>2</v>
      </c>
      <c r="H2974" s="88" t="s">
        <v>13770</v>
      </c>
      <c r="I2974">
        <v>2</v>
      </c>
      <c r="J2974" t="s">
        <v>13818</v>
      </c>
      <c r="K2974" t="s">
        <v>13822</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6</v>
      </c>
      <c r="F2975" t="s">
        <v>13821</v>
      </c>
      <c r="G2975" s="88">
        <v>2</v>
      </c>
      <c r="H2975" s="88" t="s">
        <v>13770</v>
      </c>
      <c r="I2975">
        <v>2</v>
      </c>
      <c r="J2975" t="s">
        <v>13818</v>
      </c>
      <c r="K2975" t="s">
        <v>13823</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5</v>
      </c>
      <c r="F2976" t="s">
        <v>13817</v>
      </c>
      <c r="G2976" s="88">
        <v>1</v>
      </c>
      <c r="H2976" s="88" t="s">
        <v>8278</v>
      </c>
      <c r="I2976">
        <v>2</v>
      </c>
      <c r="J2976" t="s">
        <v>13818</v>
      </c>
      <c r="K2976" t="s">
        <v>13819</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5</v>
      </c>
      <c r="F2977" t="s">
        <v>13817</v>
      </c>
      <c r="G2977" s="88">
        <v>1</v>
      </c>
      <c r="H2977" s="88" t="s">
        <v>8278</v>
      </c>
      <c r="I2977">
        <v>2</v>
      </c>
      <c r="J2977" t="s">
        <v>13818</v>
      </c>
      <c r="K2977" t="s">
        <v>13820</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6</v>
      </c>
      <c r="F2978" t="s">
        <v>13821</v>
      </c>
      <c r="G2978" s="88">
        <v>2</v>
      </c>
      <c r="H2978" s="88" t="s">
        <v>13770</v>
      </c>
      <c r="I2978">
        <v>2</v>
      </c>
      <c r="J2978" t="s">
        <v>13818</v>
      </c>
      <c r="K2978" t="s">
        <v>13822</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6</v>
      </c>
      <c r="F2979" t="s">
        <v>13821</v>
      </c>
      <c r="G2979" s="88">
        <v>2</v>
      </c>
      <c r="H2979" s="88" t="s">
        <v>13770</v>
      </c>
      <c r="I2979">
        <v>2</v>
      </c>
      <c r="J2979" t="s">
        <v>13818</v>
      </c>
      <c r="K2979" t="s">
        <v>13823</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5</v>
      </c>
      <c r="F2980" t="s">
        <v>13817</v>
      </c>
      <c r="G2980" s="88">
        <v>1</v>
      </c>
      <c r="H2980" s="88" t="s">
        <v>8278</v>
      </c>
      <c r="I2980">
        <v>2</v>
      </c>
      <c r="J2980" t="s">
        <v>13818</v>
      </c>
      <c r="K2980" t="s">
        <v>13819</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5</v>
      </c>
      <c r="F2981" t="s">
        <v>13817</v>
      </c>
      <c r="G2981" s="88">
        <v>1</v>
      </c>
      <c r="H2981" s="88" t="s">
        <v>8278</v>
      </c>
      <c r="I2981">
        <v>2</v>
      </c>
      <c r="J2981" t="s">
        <v>13818</v>
      </c>
      <c r="K2981" t="s">
        <v>13820</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6</v>
      </c>
      <c r="F2982" t="s">
        <v>13821</v>
      </c>
      <c r="G2982" s="88">
        <v>2</v>
      </c>
      <c r="H2982" s="88" t="s">
        <v>13770</v>
      </c>
      <c r="I2982">
        <v>2</v>
      </c>
      <c r="J2982" t="s">
        <v>13818</v>
      </c>
      <c r="K2982" t="s">
        <v>13822</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6</v>
      </c>
      <c r="F2983" t="s">
        <v>13821</v>
      </c>
      <c r="G2983" s="88">
        <v>2</v>
      </c>
      <c r="H2983" s="88" t="s">
        <v>13770</v>
      </c>
      <c r="I2983">
        <v>2</v>
      </c>
      <c r="J2983" t="s">
        <v>13818</v>
      </c>
      <c r="K2983" t="s">
        <v>13823</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5</v>
      </c>
      <c r="F2984" t="s">
        <v>13817</v>
      </c>
      <c r="G2984" s="88">
        <v>1</v>
      </c>
      <c r="H2984" s="88" t="s">
        <v>8278</v>
      </c>
      <c r="I2984">
        <v>2</v>
      </c>
      <c r="J2984" t="s">
        <v>13818</v>
      </c>
      <c r="K2984" t="s">
        <v>13819</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5</v>
      </c>
      <c r="F2985" t="s">
        <v>13817</v>
      </c>
      <c r="G2985" s="88">
        <v>1</v>
      </c>
      <c r="H2985" s="88" t="s">
        <v>8278</v>
      </c>
      <c r="I2985">
        <v>2</v>
      </c>
      <c r="J2985" t="s">
        <v>13818</v>
      </c>
      <c r="K2985" t="s">
        <v>13820</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6</v>
      </c>
      <c r="F2986" t="s">
        <v>13821</v>
      </c>
      <c r="G2986" s="88">
        <v>2</v>
      </c>
      <c r="H2986" s="88" t="s">
        <v>13770</v>
      </c>
      <c r="I2986">
        <v>2</v>
      </c>
      <c r="J2986" t="s">
        <v>13818</v>
      </c>
      <c r="K2986" t="s">
        <v>13822</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6</v>
      </c>
      <c r="F2987" t="s">
        <v>13821</v>
      </c>
      <c r="G2987" s="88">
        <v>2</v>
      </c>
      <c r="H2987" s="88" t="s">
        <v>13770</v>
      </c>
      <c r="I2987">
        <v>2</v>
      </c>
      <c r="J2987" t="s">
        <v>13818</v>
      </c>
      <c r="K2987" t="s">
        <v>13823</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5</v>
      </c>
      <c r="F2988" t="s">
        <v>13817</v>
      </c>
      <c r="G2988" s="88">
        <v>1</v>
      </c>
      <c r="H2988" s="88" t="s">
        <v>8278</v>
      </c>
      <c r="I2988">
        <v>2</v>
      </c>
      <c r="J2988" t="s">
        <v>13818</v>
      </c>
      <c r="K2988" t="s">
        <v>13819</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5</v>
      </c>
      <c r="F2989" t="s">
        <v>13817</v>
      </c>
      <c r="G2989" s="88">
        <v>1</v>
      </c>
      <c r="H2989" s="88" t="s">
        <v>8278</v>
      </c>
      <c r="I2989">
        <v>2</v>
      </c>
      <c r="J2989" t="s">
        <v>13818</v>
      </c>
      <c r="K2989" t="s">
        <v>13820</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6</v>
      </c>
      <c r="F2990" t="s">
        <v>13821</v>
      </c>
      <c r="G2990" s="88">
        <v>2</v>
      </c>
      <c r="H2990" s="88" t="s">
        <v>13770</v>
      </c>
      <c r="I2990">
        <v>2</v>
      </c>
      <c r="J2990" t="s">
        <v>13818</v>
      </c>
      <c r="K2990" t="s">
        <v>13822</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6</v>
      </c>
      <c r="F2991" t="s">
        <v>13821</v>
      </c>
      <c r="G2991" s="88">
        <v>2</v>
      </c>
      <c r="H2991" s="88" t="s">
        <v>13770</v>
      </c>
      <c r="I2991">
        <v>2</v>
      </c>
      <c r="J2991" t="s">
        <v>13818</v>
      </c>
      <c r="K2991" t="s">
        <v>13823</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5</v>
      </c>
      <c r="F2992" t="s">
        <v>13817</v>
      </c>
      <c r="G2992" s="88">
        <v>1</v>
      </c>
      <c r="H2992" s="88" t="s">
        <v>8278</v>
      </c>
      <c r="I2992">
        <v>2</v>
      </c>
      <c r="J2992" t="s">
        <v>13818</v>
      </c>
      <c r="K2992" t="s">
        <v>13819</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5</v>
      </c>
      <c r="F2993" t="s">
        <v>13817</v>
      </c>
      <c r="G2993" s="88">
        <v>1</v>
      </c>
      <c r="H2993" s="88" t="s">
        <v>8278</v>
      </c>
      <c r="I2993">
        <v>2</v>
      </c>
      <c r="J2993" t="s">
        <v>13818</v>
      </c>
      <c r="K2993" t="s">
        <v>13820</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6</v>
      </c>
      <c r="F2994" t="s">
        <v>13821</v>
      </c>
      <c r="G2994" s="88">
        <v>2</v>
      </c>
      <c r="H2994" s="88" t="s">
        <v>13770</v>
      </c>
      <c r="I2994">
        <v>2</v>
      </c>
      <c r="J2994" t="s">
        <v>13818</v>
      </c>
      <c r="K2994" t="s">
        <v>13822</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6</v>
      </c>
      <c r="F2995" t="s">
        <v>13821</v>
      </c>
      <c r="G2995" s="88">
        <v>2</v>
      </c>
      <c r="H2995" s="88" t="s">
        <v>13770</v>
      </c>
      <c r="I2995">
        <v>2</v>
      </c>
      <c r="J2995" t="s">
        <v>13818</v>
      </c>
      <c r="K2995" t="s">
        <v>13823</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5</v>
      </c>
      <c r="F2996" t="s">
        <v>13817</v>
      </c>
      <c r="G2996" s="88">
        <v>1</v>
      </c>
      <c r="H2996" s="88" t="s">
        <v>8278</v>
      </c>
      <c r="I2996">
        <v>2</v>
      </c>
      <c r="J2996" t="s">
        <v>13818</v>
      </c>
      <c r="K2996" t="s">
        <v>13819</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5</v>
      </c>
      <c r="F2997" t="s">
        <v>13817</v>
      </c>
      <c r="G2997" s="88">
        <v>1</v>
      </c>
      <c r="H2997" s="88" t="s">
        <v>8278</v>
      </c>
      <c r="I2997">
        <v>2</v>
      </c>
      <c r="J2997" t="s">
        <v>13818</v>
      </c>
      <c r="K2997" t="s">
        <v>13820</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6</v>
      </c>
      <c r="F2998" t="s">
        <v>13821</v>
      </c>
      <c r="G2998" s="88">
        <v>2</v>
      </c>
      <c r="H2998" s="88" t="s">
        <v>13770</v>
      </c>
      <c r="I2998">
        <v>2</v>
      </c>
      <c r="J2998" t="s">
        <v>13818</v>
      </c>
      <c r="K2998" t="s">
        <v>13822</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6</v>
      </c>
      <c r="F2999" t="s">
        <v>13821</v>
      </c>
      <c r="G2999" s="88">
        <v>2</v>
      </c>
      <c r="H2999" s="88" t="s">
        <v>13770</v>
      </c>
      <c r="I2999">
        <v>2</v>
      </c>
      <c r="J2999" t="s">
        <v>13818</v>
      </c>
      <c r="K2999" t="s">
        <v>13823</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5</v>
      </c>
      <c r="F3000" t="s">
        <v>13817</v>
      </c>
      <c r="G3000" s="88">
        <v>1</v>
      </c>
      <c r="H3000" s="88" t="s">
        <v>8278</v>
      </c>
      <c r="I3000">
        <v>2</v>
      </c>
      <c r="J3000" t="s">
        <v>13818</v>
      </c>
      <c r="K3000" t="s">
        <v>13819</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5</v>
      </c>
      <c r="F3001" t="s">
        <v>13817</v>
      </c>
      <c r="G3001" s="88">
        <v>1</v>
      </c>
      <c r="H3001" s="88" t="s">
        <v>8278</v>
      </c>
      <c r="I3001">
        <v>2</v>
      </c>
      <c r="J3001" t="s">
        <v>13818</v>
      </c>
      <c r="K3001" t="s">
        <v>13820</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6</v>
      </c>
      <c r="F3002" t="s">
        <v>13821</v>
      </c>
      <c r="G3002" s="88">
        <v>2</v>
      </c>
      <c r="H3002" s="88" t="s">
        <v>13770</v>
      </c>
      <c r="I3002">
        <v>2</v>
      </c>
      <c r="J3002" t="s">
        <v>13818</v>
      </c>
      <c r="K3002" t="s">
        <v>13822</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6</v>
      </c>
      <c r="F3003" t="s">
        <v>13821</v>
      </c>
      <c r="G3003" s="88">
        <v>2</v>
      </c>
      <c r="H3003" s="88" t="s">
        <v>13770</v>
      </c>
      <c r="I3003">
        <v>2</v>
      </c>
      <c r="J3003" t="s">
        <v>13818</v>
      </c>
      <c r="K3003" t="s">
        <v>13823</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5</v>
      </c>
      <c r="F3004" t="s">
        <v>13817</v>
      </c>
      <c r="G3004" s="88">
        <v>1</v>
      </c>
      <c r="H3004" s="88" t="s">
        <v>8278</v>
      </c>
      <c r="I3004">
        <v>2</v>
      </c>
      <c r="J3004" t="s">
        <v>13818</v>
      </c>
      <c r="K3004" t="s">
        <v>13819</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5</v>
      </c>
      <c r="F3005" t="s">
        <v>13817</v>
      </c>
      <c r="G3005" s="88">
        <v>1</v>
      </c>
      <c r="H3005" s="88" t="s">
        <v>8278</v>
      </c>
      <c r="I3005">
        <v>2</v>
      </c>
      <c r="J3005" t="s">
        <v>13818</v>
      </c>
      <c r="K3005" t="s">
        <v>13820</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6</v>
      </c>
      <c r="F3006" t="s">
        <v>13821</v>
      </c>
      <c r="G3006" s="88">
        <v>2</v>
      </c>
      <c r="H3006" s="88" t="s">
        <v>13770</v>
      </c>
      <c r="I3006">
        <v>2</v>
      </c>
      <c r="J3006" t="s">
        <v>13818</v>
      </c>
      <c r="K3006" t="s">
        <v>13822</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6</v>
      </c>
      <c r="F3007" t="s">
        <v>13821</v>
      </c>
      <c r="G3007" s="88">
        <v>2</v>
      </c>
      <c r="H3007" s="88" t="s">
        <v>13770</v>
      </c>
      <c r="I3007">
        <v>2</v>
      </c>
      <c r="J3007" t="s">
        <v>13818</v>
      </c>
      <c r="K3007" t="s">
        <v>13823</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5</v>
      </c>
      <c r="F3008" t="s">
        <v>13817</v>
      </c>
      <c r="G3008" s="88">
        <v>1</v>
      </c>
      <c r="H3008" s="88" t="s">
        <v>8278</v>
      </c>
      <c r="I3008">
        <v>2</v>
      </c>
      <c r="J3008" t="s">
        <v>13818</v>
      </c>
      <c r="K3008" t="s">
        <v>13819</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6</v>
      </c>
      <c r="F3009" t="s">
        <v>13821</v>
      </c>
      <c r="G3009" s="88">
        <v>2</v>
      </c>
      <c r="H3009" s="88" t="s">
        <v>13770</v>
      </c>
      <c r="I3009">
        <v>2</v>
      </c>
      <c r="J3009" t="s">
        <v>13818</v>
      </c>
      <c r="K3009" t="s">
        <v>13822</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6</v>
      </c>
      <c r="F3010" t="s">
        <v>13821</v>
      </c>
      <c r="G3010" s="88">
        <v>2</v>
      </c>
      <c r="H3010" s="88" t="s">
        <v>13770</v>
      </c>
      <c r="I3010">
        <v>2</v>
      </c>
      <c r="J3010" t="s">
        <v>13818</v>
      </c>
      <c r="K3010" t="s">
        <v>13823</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5</v>
      </c>
      <c r="F3011" t="s">
        <v>13817</v>
      </c>
      <c r="G3011" s="88">
        <v>1</v>
      </c>
      <c r="H3011" s="88" t="s">
        <v>8278</v>
      </c>
      <c r="I3011">
        <v>2</v>
      </c>
      <c r="J3011" t="s">
        <v>13818</v>
      </c>
      <c r="K3011" t="s">
        <v>13819</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5</v>
      </c>
      <c r="F3012" t="s">
        <v>13817</v>
      </c>
      <c r="G3012" s="88">
        <v>1</v>
      </c>
      <c r="H3012" s="88" t="s">
        <v>8278</v>
      </c>
      <c r="I3012">
        <v>2</v>
      </c>
      <c r="J3012" t="s">
        <v>13818</v>
      </c>
      <c r="K3012" t="s">
        <v>13820</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6</v>
      </c>
      <c r="F3013" t="s">
        <v>13821</v>
      </c>
      <c r="G3013" s="88">
        <v>2</v>
      </c>
      <c r="H3013" s="88" t="s">
        <v>13770</v>
      </c>
      <c r="I3013">
        <v>2</v>
      </c>
      <c r="J3013" t="s">
        <v>13818</v>
      </c>
      <c r="K3013" t="s">
        <v>13822</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6</v>
      </c>
      <c r="F3014" t="s">
        <v>13821</v>
      </c>
      <c r="G3014" s="88">
        <v>2</v>
      </c>
      <c r="H3014" s="88" t="s">
        <v>13770</v>
      </c>
      <c r="I3014">
        <v>2</v>
      </c>
      <c r="J3014" t="s">
        <v>13818</v>
      </c>
      <c r="K3014" t="s">
        <v>13823</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5</v>
      </c>
      <c r="F3015" t="s">
        <v>13817</v>
      </c>
      <c r="G3015" s="88">
        <v>1</v>
      </c>
      <c r="H3015" s="88" t="s">
        <v>8278</v>
      </c>
      <c r="I3015">
        <v>2</v>
      </c>
      <c r="J3015" t="s">
        <v>13818</v>
      </c>
      <c r="K3015" t="s">
        <v>13819</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5</v>
      </c>
      <c r="F3016" t="s">
        <v>13817</v>
      </c>
      <c r="G3016" s="88">
        <v>1</v>
      </c>
      <c r="H3016" s="88" t="s">
        <v>8278</v>
      </c>
      <c r="I3016">
        <v>2</v>
      </c>
      <c r="J3016" t="s">
        <v>13818</v>
      </c>
      <c r="K3016" t="s">
        <v>13820</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6</v>
      </c>
      <c r="F3017" t="s">
        <v>13821</v>
      </c>
      <c r="G3017" s="88">
        <v>2</v>
      </c>
      <c r="H3017" s="88" t="s">
        <v>13770</v>
      </c>
      <c r="I3017">
        <v>2</v>
      </c>
      <c r="J3017" t="s">
        <v>13818</v>
      </c>
      <c r="K3017" t="s">
        <v>13822</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6</v>
      </c>
      <c r="F3018" t="s">
        <v>13821</v>
      </c>
      <c r="G3018" s="88">
        <v>2</v>
      </c>
      <c r="H3018" s="88" t="s">
        <v>13770</v>
      </c>
      <c r="I3018">
        <v>2</v>
      </c>
      <c r="J3018" t="s">
        <v>13818</v>
      </c>
      <c r="K3018" t="s">
        <v>13823</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5</v>
      </c>
      <c r="F3019" t="s">
        <v>13817</v>
      </c>
      <c r="G3019" s="88">
        <v>1</v>
      </c>
      <c r="H3019" s="88" t="s">
        <v>8278</v>
      </c>
      <c r="I3019">
        <v>2</v>
      </c>
      <c r="J3019" t="s">
        <v>13818</v>
      </c>
      <c r="K3019" t="s">
        <v>13819</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6</v>
      </c>
      <c r="F3020" t="s">
        <v>13821</v>
      </c>
      <c r="G3020" s="88">
        <v>2</v>
      </c>
      <c r="H3020" s="88" t="s">
        <v>13770</v>
      </c>
      <c r="I3020">
        <v>2</v>
      </c>
      <c r="J3020" t="s">
        <v>13818</v>
      </c>
      <c r="K3020" t="s">
        <v>13822</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6</v>
      </c>
      <c r="F3021" t="s">
        <v>13821</v>
      </c>
      <c r="G3021" s="88">
        <v>2</v>
      </c>
      <c r="H3021" s="88" t="s">
        <v>13770</v>
      </c>
      <c r="I3021">
        <v>2</v>
      </c>
      <c r="J3021" t="s">
        <v>13818</v>
      </c>
      <c r="K3021" t="s">
        <v>13823</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5</v>
      </c>
      <c r="F3022" t="s">
        <v>13817</v>
      </c>
      <c r="G3022" s="88">
        <v>1</v>
      </c>
      <c r="H3022" s="88" t="s">
        <v>8278</v>
      </c>
      <c r="I3022">
        <v>2</v>
      </c>
      <c r="J3022" t="s">
        <v>13818</v>
      </c>
      <c r="K3022" t="s">
        <v>13819</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5</v>
      </c>
      <c r="F3023" t="s">
        <v>13817</v>
      </c>
      <c r="G3023" s="88">
        <v>1</v>
      </c>
      <c r="H3023" s="88" t="s">
        <v>8278</v>
      </c>
      <c r="I3023">
        <v>2</v>
      </c>
      <c r="J3023" t="s">
        <v>13818</v>
      </c>
      <c r="K3023" t="s">
        <v>13820</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6</v>
      </c>
      <c r="F3024" t="s">
        <v>13821</v>
      </c>
      <c r="G3024" s="88">
        <v>2</v>
      </c>
      <c r="H3024" s="88" t="s">
        <v>13770</v>
      </c>
      <c r="I3024">
        <v>2</v>
      </c>
      <c r="J3024" t="s">
        <v>13818</v>
      </c>
      <c r="K3024" t="s">
        <v>13822</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6</v>
      </c>
      <c r="F3025" t="s">
        <v>13821</v>
      </c>
      <c r="G3025" s="88">
        <v>2</v>
      </c>
      <c r="H3025" s="88" t="s">
        <v>13770</v>
      </c>
      <c r="I3025">
        <v>2</v>
      </c>
      <c r="J3025" t="s">
        <v>13818</v>
      </c>
      <c r="K3025" t="s">
        <v>13823</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5</v>
      </c>
      <c r="F3026" t="s">
        <v>13817</v>
      </c>
      <c r="G3026" s="88">
        <v>1</v>
      </c>
      <c r="H3026" s="88" t="s">
        <v>8278</v>
      </c>
      <c r="I3026">
        <v>2</v>
      </c>
      <c r="J3026" t="s">
        <v>13818</v>
      </c>
      <c r="K3026" t="s">
        <v>13819</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5</v>
      </c>
      <c r="F3027" t="s">
        <v>13817</v>
      </c>
      <c r="G3027" s="88">
        <v>1</v>
      </c>
      <c r="H3027" s="88" t="s">
        <v>8278</v>
      </c>
      <c r="I3027">
        <v>2</v>
      </c>
      <c r="J3027" t="s">
        <v>13818</v>
      </c>
      <c r="K3027" t="s">
        <v>13820</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6</v>
      </c>
      <c r="F3028" t="s">
        <v>13821</v>
      </c>
      <c r="G3028" s="88">
        <v>2</v>
      </c>
      <c r="H3028" s="88" t="s">
        <v>13770</v>
      </c>
      <c r="I3028">
        <v>2</v>
      </c>
      <c r="J3028" t="s">
        <v>13818</v>
      </c>
      <c r="K3028" t="s">
        <v>13822</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6</v>
      </c>
      <c r="F3029" t="s">
        <v>13821</v>
      </c>
      <c r="G3029" s="88">
        <v>2</v>
      </c>
      <c r="H3029" s="88" t="s">
        <v>13770</v>
      </c>
      <c r="I3029">
        <v>2</v>
      </c>
      <c r="J3029" t="s">
        <v>13818</v>
      </c>
      <c r="K3029" t="s">
        <v>13823</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13777</v>
      </c>
      <c r="E3030">
        <v>5</v>
      </c>
      <c r="F3030" t="s">
        <v>13817</v>
      </c>
      <c r="G3030" s="88">
        <v>1</v>
      </c>
      <c r="H3030" s="88" t="s">
        <v>8278</v>
      </c>
      <c r="I3030">
        <v>2</v>
      </c>
      <c r="J3030" t="s">
        <v>13818</v>
      </c>
      <c r="K3030" t="s">
        <v>13819</v>
      </c>
      <c r="L3030">
        <v>270107</v>
      </c>
      <c r="M3030" t="s">
        <v>13588</v>
      </c>
      <c r="N3030">
        <v>270107007</v>
      </c>
      <c r="O3030" t="s">
        <v>13618</v>
      </c>
      <c r="P3030">
        <v>0</v>
      </c>
      <c r="Q3030">
        <v>7556.7655852234693</v>
      </c>
      <c r="R3030">
        <v>0</v>
      </c>
    </row>
    <row r="3031" spans="1:18" x14ac:dyDescent="0.25">
      <c r="A3031">
        <v>13</v>
      </c>
      <c r="B3031">
        <v>13403</v>
      </c>
      <c r="C3031" t="s">
        <v>10678</v>
      </c>
      <c r="D3031" t="s">
        <v>13777</v>
      </c>
      <c r="E3031">
        <v>5</v>
      </c>
      <c r="F3031" t="s">
        <v>13817</v>
      </c>
      <c r="G3031" s="88">
        <v>1</v>
      </c>
      <c r="H3031" s="88" t="s">
        <v>8278</v>
      </c>
      <c r="I3031">
        <v>2</v>
      </c>
      <c r="J3031" t="s">
        <v>13818</v>
      </c>
      <c r="K3031" t="s">
        <v>13820</v>
      </c>
      <c r="L3031">
        <v>270107</v>
      </c>
      <c r="M3031" t="s">
        <v>13588</v>
      </c>
      <c r="N3031">
        <v>270107007</v>
      </c>
      <c r="O3031" t="s">
        <v>13618</v>
      </c>
      <c r="P3031">
        <v>0</v>
      </c>
      <c r="Q3031">
        <v>2772.0267379679099</v>
      </c>
      <c r="R3031">
        <v>0</v>
      </c>
    </row>
    <row r="3032" spans="1:18" x14ac:dyDescent="0.25">
      <c r="A3032">
        <v>13</v>
      </c>
      <c r="B3032">
        <v>13403</v>
      </c>
      <c r="C3032" t="s">
        <v>10678</v>
      </c>
      <c r="D3032" t="s">
        <v>13777</v>
      </c>
      <c r="E3032">
        <v>6</v>
      </c>
      <c r="F3032" t="s">
        <v>13821</v>
      </c>
      <c r="G3032" s="88">
        <v>2</v>
      </c>
      <c r="H3032" s="88" t="s">
        <v>13770</v>
      </c>
      <c r="I3032">
        <v>2</v>
      </c>
      <c r="J3032" t="s">
        <v>13818</v>
      </c>
      <c r="K3032" t="s">
        <v>13822</v>
      </c>
      <c r="L3032">
        <v>270107</v>
      </c>
      <c r="M3032" t="s">
        <v>13588</v>
      </c>
      <c r="N3032">
        <v>270107007</v>
      </c>
      <c r="O3032" t="s">
        <v>13618</v>
      </c>
      <c r="P3032">
        <v>0</v>
      </c>
      <c r="Q3032">
        <v>7556.7655852234693</v>
      </c>
      <c r="R3032">
        <v>0</v>
      </c>
    </row>
    <row r="3033" spans="1:18" x14ac:dyDescent="0.25">
      <c r="A3033">
        <v>13</v>
      </c>
      <c r="B3033">
        <v>13403</v>
      </c>
      <c r="C3033" t="s">
        <v>10678</v>
      </c>
      <c r="D3033" t="s">
        <v>13777</v>
      </c>
      <c r="E3033">
        <v>6</v>
      </c>
      <c r="F3033" t="s">
        <v>13821</v>
      </c>
      <c r="G3033" s="88">
        <v>2</v>
      </c>
      <c r="H3033" s="88" t="s">
        <v>13770</v>
      </c>
      <c r="I3033">
        <v>2</v>
      </c>
      <c r="J3033" t="s">
        <v>13818</v>
      </c>
      <c r="K3033" t="s">
        <v>13823</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5</v>
      </c>
      <c r="F3034" t="s">
        <v>13817</v>
      </c>
      <c r="G3034" s="88">
        <v>1</v>
      </c>
      <c r="H3034" s="88" t="s">
        <v>8278</v>
      </c>
      <c r="I3034">
        <v>2</v>
      </c>
      <c r="J3034" t="s">
        <v>13818</v>
      </c>
      <c r="K3034" t="s">
        <v>13819</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5</v>
      </c>
      <c r="F3035" t="s">
        <v>13817</v>
      </c>
      <c r="G3035" s="88">
        <v>1</v>
      </c>
      <c r="H3035" s="88" t="s">
        <v>8278</v>
      </c>
      <c r="I3035">
        <v>2</v>
      </c>
      <c r="J3035" t="s">
        <v>13818</v>
      </c>
      <c r="K3035" t="s">
        <v>13820</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6</v>
      </c>
      <c r="F3036" t="s">
        <v>13821</v>
      </c>
      <c r="G3036" s="88">
        <v>2</v>
      </c>
      <c r="H3036" s="88" t="s">
        <v>13770</v>
      </c>
      <c r="I3036">
        <v>2</v>
      </c>
      <c r="J3036" t="s">
        <v>13818</v>
      </c>
      <c r="K3036" t="s">
        <v>13822</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6</v>
      </c>
      <c r="F3037" t="s">
        <v>13821</v>
      </c>
      <c r="G3037" s="88">
        <v>2</v>
      </c>
      <c r="H3037" s="88" t="s">
        <v>13770</v>
      </c>
      <c r="I3037">
        <v>2</v>
      </c>
      <c r="J3037" t="s">
        <v>13818</v>
      </c>
      <c r="K3037" t="s">
        <v>13823</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5</v>
      </c>
      <c r="F3038" t="s">
        <v>13817</v>
      </c>
      <c r="G3038" s="88">
        <v>1</v>
      </c>
      <c r="H3038" s="88" t="s">
        <v>8278</v>
      </c>
      <c r="I3038">
        <v>2</v>
      </c>
      <c r="J3038" t="s">
        <v>13818</v>
      </c>
      <c r="K3038" t="s">
        <v>13819</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5</v>
      </c>
      <c r="F3039" t="s">
        <v>13817</v>
      </c>
      <c r="G3039" s="88">
        <v>1</v>
      </c>
      <c r="H3039" s="88" t="s">
        <v>8278</v>
      </c>
      <c r="I3039">
        <v>2</v>
      </c>
      <c r="J3039" t="s">
        <v>13818</v>
      </c>
      <c r="K3039" t="s">
        <v>13820</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6</v>
      </c>
      <c r="F3040" t="s">
        <v>13821</v>
      </c>
      <c r="G3040" s="88">
        <v>2</v>
      </c>
      <c r="H3040" s="88" t="s">
        <v>13770</v>
      </c>
      <c r="I3040">
        <v>2</v>
      </c>
      <c r="J3040" t="s">
        <v>13818</v>
      </c>
      <c r="K3040" t="s">
        <v>13822</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6</v>
      </c>
      <c r="F3041" t="s">
        <v>13821</v>
      </c>
      <c r="G3041" s="88">
        <v>2</v>
      </c>
      <c r="H3041" s="88" t="s">
        <v>13770</v>
      </c>
      <c r="I3041">
        <v>2</v>
      </c>
      <c r="J3041" t="s">
        <v>13818</v>
      </c>
      <c r="K3041" t="s">
        <v>13823</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5</v>
      </c>
      <c r="F3042" t="s">
        <v>13817</v>
      </c>
      <c r="G3042" s="88">
        <v>1</v>
      </c>
      <c r="H3042" s="88" t="s">
        <v>8278</v>
      </c>
      <c r="I3042">
        <v>2</v>
      </c>
      <c r="J3042" t="s">
        <v>13818</v>
      </c>
      <c r="K3042" t="s">
        <v>13819</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5</v>
      </c>
      <c r="F3043" t="s">
        <v>13817</v>
      </c>
      <c r="G3043" s="88">
        <v>1</v>
      </c>
      <c r="H3043" s="88" t="s">
        <v>8278</v>
      </c>
      <c r="I3043">
        <v>2</v>
      </c>
      <c r="J3043" t="s">
        <v>13818</v>
      </c>
      <c r="K3043" t="s">
        <v>13820</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6</v>
      </c>
      <c r="F3044" t="s">
        <v>13821</v>
      </c>
      <c r="G3044" s="88">
        <v>2</v>
      </c>
      <c r="H3044" s="88" t="s">
        <v>13770</v>
      </c>
      <c r="I3044">
        <v>2</v>
      </c>
      <c r="J3044" t="s">
        <v>13818</v>
      </c>
      <c r="K3044" t="s">
        <v>13822</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6</v>
      </c>
      <c r="F3045" t="s">
        <v>13821</v>
      </c>
      <c r="G3045" s="88">
        <v>2</v>
      </c>
      <c r="H3045" s="88" t="s">
        <v>13770</v>
      </c>
      <c r="I3045">
        <v>2</v>
      </c>
      <c r="J3045" t="s">
        <v>13818</v>
      </c>
      <c r="K3045" t="s">
        <v>13823</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5</v>
      </c>
      <c r="F3046" t="s">
        <v>13817</v>
      </c>
      <c r="G3046" s="88">
        <v>1</v>
      </c>
      <c r="H3046" s="88" t="s">
        <v>8278</v>
      </c>
      <c r="I3046">
        <v>2</v>
      </c>
      <c r="J3046" t="s">
        <v>13818</v>
      </c>
      <c r="K3046" t="s">
        <v>13819</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5</v>
      </c>
      <c r="F3047" t="s">
        <v>13817</v>
      </c>
      <c r="G3047" s="88">
        <v>1</v>
      </c>
      <c r="H3047" s="88" t="s">
        <v>8278</v>
      </c>
      <c r="I3047">
        <v>2</v>
      </c>
      <c r="J3047" t="s">
        <v>13818</v>
      </c>
      <c r="K3047" t="s">
        <v>13820</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6</v>
      </c>
      <c r="F3048" t="s">
        <v>13821</v>
      </c>
      <c r="G3048" s="88">
        <v>2</v>
      </c>
      <c r="H3048" s="88" t="s">
        <v>13770</v>
      </c>
      <c r="I3048">
        <v>2</v>
      </c>
      <c r="J3048" t="s">
        <v>13818</v>
      </c>
      <c r="K3048" t="s">
        <v>13822</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6</v>
      </c>
      <c r="F3049" t="s">
        <v>13821</v>
      </c>
      <c r="G3049" s="88">
        <v>2</v>
      </c>
      <c r="H3049" s="88" t="s">
        <v>13770</v>
      </c>
      <c r="I3049">
        <v>2</v>
      </c>
      <c r="J3049" t="s">
        <v>13818</v>
      </c>
      <c r="K3049" t="s">
        <v>13823</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5</v>
      </c>
      <c r="F3050" t="s">
        <v>13817</v>
      </c>
      <c r="G3050" s="88">
        <v>1</v>
      </c>
      <c r="H3050" s="88" t="s">
        <v>8278</v>
      </c>
      <c r="I3050">
        <v>2</v>
      </c>
      <c r="J3050" t="s">
        <v>13818</v>
      </c>
      <c r="K3050" t="s">
        <v>13819</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5</v>
      </c>
      <c r="F3051" t="s">
        <v>13817</v>
      </c>
      <c r="G3051" s="88">
        <v>1</v>
      </c>
      <c r="H3051" s="88" t="s">
        <v>8278</v>
      </c>
      <c r="I3051">
        <v>2</v>
      </c>
      <c r="J3051" t="s">
        <v>13818</v>
      </c>
      <c r="K3051" t="s">
        <v>13820</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6</v>
      </c>
      <c r="F3052" t="s">
        <v>13821</v>
      </c>
      <c r="G3052" s="88">
        <v>2</v>
      </c>
      <c r="H3052" s="88" t="s">
        <v>13770</v>
      </c>
      <c r="I3052">
        <v>2</v>
      </c>
      <c r="J3052" t="s">
        <v>13818</v>
      </c>
      <c r="K3052" t="s">
        <v>13822</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6</v>
      </c>
      <c r="F3053" t="s">
        <v>13821</v>
      </c>
      <c r="G3053" s="88">
        <v>2</v>
      </c>
      <c r="H3053" s="88" t="s">
        <v>13770</v>
      </c>
      <c r="I3053">
        <v>2</v>
      </c>
      <c r="J3053" t="s">
        <v>13818</v>
      </c>
      <c r="K3053" t="s">
        <v>13823</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5</v>
      </c>
      <c r="F3054" t="s">
        <v>13817</v>
      </c>
      <c r="G3054" s="88">
        <v>1</v>
      </c>
      <c r="H3054" s="88" t="s">
        <v>8278</v>
      </c>
      <c r="I3054">
        <v>2</v>
      </c>
      <c r="J3054" t="s">
        <v>13818</v>
      </c>
      <c r="K3054" t="s">
        <v>13819</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5</v>
      </c>
      <c r="F3055" t="s">
        <v>13817</v>
      </c>
      <c r="G3055" s="88">
        <v>1</v>
      </c>
      <c r="H3055" s="88" t="s">
        <v>8278</v>
      </c>
      <c r="I3055">
        <v>2</v>
      </c>
      <c r="J3055" t="s">
        <v>13818</v>
      </c>
      <c r="K3055" t="s">
        <v>13820</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6</v>
      </c>
      <c r="F3056" t="s">
        <v>13821</v>
      </c>
      <c r="G3056" s="88">
        <v>2</v>
      </c>
      <c r="H3056" s="88" t="s">
        <v>13770</v>
      </c>
      <c r="I3056">
        <v>2</v>
      </c>
      <c r="J3056" t="s">
        <v>13818</v>
      </c>
      <c r="K3056" t="s">
        <v>13822</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6</v>
      </c>
      <c r="F3057" t="s">
        <v>13821</v>
      </c>
      <c r="G3057" s="88">
        <v>2</v>
      </c>
      <c r="H3057" s="88" t="s">
        <v>13770</v>
      </c>
      <c r="I3057">
        <v>2</v>
      </c>
      <c r="J3057" t="s">
        <v>13818</v>
      </c>
      <c r="K3057" t="s">
        <v>13823</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5</v>
      </c>
      <c r="F3058" t="s">
        <v>13817</v>
      </c>
      <c r="G3058" s="88">
        <v>1</v>
      </c>
      <c r="H3058" s="88" t="s">
        <v>8278</v>
      </c>
      <c r="I3058">
        <v>2</v>
      </c>
      <c r="J3058" t="s">
        <v>13818</v>
      </c>
      <c r="K3058" t="s">
        <v>13819</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5</v>
      </c>
      <c r="F3059" t="s">
        <v>13817</v>
      </c>
      <c r="G3059" s="88">
        <v>1</v>
      </c>
      <c r="H3059" s="88" t="s">
        <v>8278</v>
      </c>
      <c r="I3059">
        <v>2</v>
      </c>
      <c r="J3059" t="s">
        <v>13818</v>
      </c>
      <c r="K3059" t="s">
        <v>13820</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6</v>
      </c>
      <c r="F3060" t="s">
        <v>13821</v>
      </c>
      <c r="G3060" s="88">
        <v>2</v>
      </c>
      <c r="H3060" s="88" t="s">
        <v>13770</v>
      </c>
      <c r="I3060">
        <v>2</v>
      </c>
      <c r="J3060" t="s">
        <v>13818</v>
      </c>
      <c r="K3060" t="s">
        <v>13822</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6</v>
      </c>
      <c r="F3061" t="s">
        <v>13821</v>
      </c>
      <c r="G3061" s="88">
        <v>2</v>
      </c>
      <c r="H3061" s="88" t="s">
        <v>13770</v>
      </c>
      <c r="I3061">
        <v>2</v>
      </c>
      <c r="J3061" t="s">
        <v>13818</v>
      </c>
      <c r="K3061" t="s">
        <v>13823</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5</v>
      </c>
      <c r="F3062" t="s">
        <v>13817</v>
      </c>
      <c r="G3062" s="88">
        <v>1</v>
      </c>
      <c r="H3062" s="88" t="s">
        <v>8278</v>
      </c>
      <c r="I3062">
        <v>2</v>
      </c>
      <c r="J3062" t="s">
        <v>13818</v>
      </c>
      <c r="K3062" t="s">
        <v>13819</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5</v>
      </c>
      <c r="F3063" t="s">
        <v>13817</v>
      </c>
      <c r="G3063" s="88">
        <v>1</v>
      </c>
      <c r="H3063" s="88" t="s">
        <v>8278</v>
      </c>
      <c r="I3063">
        <v>2</v>
      </c>
      <c r="J3063" t="s">
        <v>13818</v>
      </c>
      <c r="K3063" t="s">
        <v>13820</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6</v>
      </c>
      <c r="F3064" t="s">
        <v>13821</v>
      </c>
      <c r="G3064" s="88">
        <v>2</v>
      </c>
      <c r="H3064" s="88" t="s">
        <v>13770</v>
      </c>
      <c r="I3064">
        <v>2</v>
      </c>
      <c r="J3064" t="s">
        <v>13818</v>
      </c>
      <c r="K3064" t="s">
        <v>13822</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6</v>
      </c>
      <c r="F3065" t="s">
        <v>13821</v>
      </c>
      <c r="G3065" s="88">
        <v>2</v>
      </c>
      <c r="H3065" s="88" t="s">
        <v>13770</v>
      </c>
      <c r="I3065">
        <v>2</v>
      </c>
      <c r="J3065" t="s">
        <v>13818</v>
      </c>
      <c r="K3065" t="s">
        <v>13823</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5</v>
      </c>
      <c r="F3066" t="s">
        <v>13817</v>
      </c>
      <c r="G3066" s="88">
        <v>1</v>
      </c>
      <c r="H3066" s="88" t="s">
        <v>8278</v>
      </c>
      <c r="I3066">
        <v>2</v>
      </c>
      <c r="J3066" t="s">
        <v>13818</v>
      </c>
      <c r="K3066" t="s">
        <v>13819</v>
      </c>
      <c r="L3066">
        <v>270107</v>
      </c>
      <c r="M3066" t="s">
        <v>13588</v>
      </c>
      <c r="N3066">
        <v>270107007</v>
      </c>
      <c r="O3066" t="s">
        <v>13618</v>
      </c>
      <c r="P3066">
        <v>0</v>
      </c>
      <c r="Q3066">
        <v>2366.8950876916392</v>
      </c>
      <c r="R3066">
        <v>0</v>
      </c>
    </row>
    <row r="3067" spans="1:18" x14ac:dyDescent="0.25">
      <c r="A3067">
        <v>14</v>
      </c>
      <c r="B3067">
        <v>14103</v>
      </c>
      <c r="C3067" t="s">
        <v>780</v>
      </c>
      <c r="D3067" t="s">
        <v>1984</v>
      </c>
      <c r="E3067">
        <v>5</v>
      </c>
      <c r="F3067" t="s">
        <v>13817</v>
      </c>
      <c r="G3067" s="88">
        <v>1</v>
      </c>
      <c r="H3067" s="88" t="s">
        <v>8278</v>
      </c>
      <c r="I3067">
        <v>2</v>
      </c>
      <c r="J3067" t="s">
        <v>13818</v>
      </c>
      <c r="K3067" t="s">
        <v>13820</v>
      </c>
      <c r="L3067">
        <v>270107</v>
      </c>
      <c r="M3067" t="s">
        <v>13588</v>
      </c>
      <c r="N3067">
        <v>270107007</v>
      </c>
      <c r="O3067" t="s">
        <v>13618</v>
      </c>
      <c r="P3067">
        <v>0</v>
      </c>
      <c r="Q3067">
        <v>889.87494957644196</v>
      </c>
      <c r="R3067">
        <v>0</v>
      </c>
    </row>
    <row r="3068" spans="1:18" x14ac:dyDescent="0.25">
      <c r="A3068">
        <v>14</v>
      </c>
      <c r="B3068">
        <v>14103</v>
      </c>
      <c r="C3068" t="s">
        <v>780</v>
      </c>
      <c r="D3068" t="s">
        <v>1984</v>
      </c>
      <c r="E3068">
        <v>6</v>
      </c>
      <c r="F3068" t="s">
        <v>13821</v>
      </c>
      <c r="G3068" s="88">
        <v>2</v>
      </c>
      <c r="H3068" s="88" t="s">
        <v>13770</v>
      </c>
      <c r="I3068">
        <v>2</v>
      </c>
      <c r="J3068" t="s">
        <v>13818</v>
      </c>
      <c r="K3068" t="s">
        <v>13822</v>
      </c>
      <c r="L3068">
        <v>270107</v>
      </c>
      <c r="M3068" t="s">
        <v>13588</v>
      </c>
      <c r="N3068">
        <v>270107007</v>
      </c>
      <c r="O3068" t="s">
        <v>13618</v>
      </c>
      <c r="P3068">
        <v>0</v>
      </c>
      <c r="Q3068">
        <v>1571.8792620993208</v>
      </c>
      <c r="R3068">
        <v>0</v>
      </c>
    </row>
    <row r="3069" spans="1:18" x14ac:dyDescent="0.25">
      <c r="A3069">
        <v>14</v>
      </c>
      <c r="B3069">
        <v>14103</v>
      </c>
      <c r="C3069" t="s">
        <v>780</v>
      </c>
      <c r="D3069" t="s">
        <v>1984</v>
      </c>
      <c r="E3069">
        <v>6</v>
      </c>
      <c r="F3069" t="s">
        <v>13821</v>
      </c>
      <c r="G3069" s="88">
        <v>2</v>
      </c>
      <c r="H3069" s="88" t="s">
        <v>13770</v>
      </c>
      <c r="I3069">
        <v>2</v>
      </c>
      <c r="J3069" t="s">
        <v>13818</v>
      </c>
      <c r="K3069" t="s">
        <v>13823</v>
      </c>
      <c r="L3069">
        <v>270107</v>
      </c>
      <c r="M3069" t="s">
        <v>13588</v>
      </c>
      <c r="N3069">
        <v>270107007</v>
      </c>
      <c r="O3069" t="s">
        <v>13618</v>
      </c>
      <c r="P3069">
        <v>0</v>
      </c>
      <c r="Q3069">
        <v>1684.8907751687602</v>
      </c>
      <c r="R3069">
        <v>0</v>
      </c>
    </row>
    <row r="3070" spans="1:18" x14ac:dyDescent="0.25">
      <c r="A3070">
        <v>14</v>
      </c>
      <c r="B3070">
        <v>14104</v>
      </c>
      <c r="C3070" t="s">
        <v>780</v>
      </c>
      <c r="D3070" t="s">
        <v>777</v>
      </c>
      <c r="E3070">
        <v>5</v>
      </c>
      <c r="F3070" t="s">
        <v>13817</v>
      </c>
      <c r="G3070" s="88">
        <v>1</v>
      </c>
      <c r="H3070" s="88" t="s">
        <v>8278</v>
      </c>
      <c r="I3070">
        <v>2</v>
      </c>
      <c r="J3070" t="s">
        <v>13818</v>
      </c>
      <c r="K3070" t="s">
        <v>13819</v>
      </c>
      <c r="L3070">
        <v>270107</v>
      </c>
      <c r="M3070" t="s">
        <v>13588</v>
      </c>
      <c r="N3070">
        <v>270107007</v>
      </c>
      <c r="O3070" t="s">
        <v>13618</v>
      </c>
      <c r="P3070">
        <v>0</v>
      </c>
      <c r="Q3070">
        <v>1063.8367211147061</v>
      </c>
      <c r="R3070">
        <v>0</v>
      </c>
    </row>
    <row r="3071" spans="1:18" x14ac:dyDescent="0.25">
      <c r="A3071">
        <v>14</v>
      </c>
      <c r="B3071">
        <v>14104</v>
      </c>
      <c r="C3071" t="s">
        <v>780</v>
      </c>
      <c r="D3071" t="s">
        <v>777</v>
      </c>
      <c r="E3071">
        <v>6</v>
      </c>
      <c r="F3071" t="s">
        <v>13821</v>
      </c>
      <c r="G3071" s="88">
        <v>2</v>
      </c>
      <c r="H3071" s="88" t="s">
        <v>13770</v>
      </c>
      <c r="I3071">
        <v>2</v>
      </c>
      <c r="J3071" t="s">
        <v>13818</v>
      </c>
      <c r="K3071" t="s">
        <v>13822</v>
      </c>
      <c r="L3071">
        <v>270107</v>
      </c>
      <c r="M3071" t="s">
        <v>13588</v>
      </c>
      <c r="N3071">
        <v>270107007</v>
      </c>
      <c r="O3071" t="s">
        <v>13618</v>
      </c>
      <c r="P3071">
        <v>0</v>
      </c>
      <c r="Q3071">
        <v>1063.8367211147061</v>
      </c>
      <c r="R3071">
        <v>0</v>
      </c>
    </row>
    <row r="3072" spans="1:18" x14ac:dyDescent="0.25">
      <c r="A3072">
        <v>14</v>
      </c>
      <c r="B3072">
        <v>14105</v>
      </c>
      <c r="C3072" t="s">
        <v>780</v>
      </c>
      <c r="D3072" t="s">
        <v>1989</v>
      </c>
      <c r="E3072">
        <v>5</v>
      </c>
      <c r="F3072" t="s">
        <v>13817</v>
      </c>
      <c r="G3072" s="88">
        <v>1</v>
      </c>
      <c r="H3072" s="88" t="s">
        <v>8278</v>
      </c>
      <c r="I3072">
        <v>2</v>
      </c>
      <c r="J3072" t="s">
        <v>13818</v>
      </c>
      <c r="K3072" t="s">
        <v>13819</v>
      </c>
      <c r="L3072">
        <v>270107</v>
      </c>
      <c r="M3072" t="s">
        <v>13588</v>
      </c>
      <c r="N3072">
        <v>270107007</v>
      </c>
      <c r="O3072" t="s">
        <v>13618</v>
      </c>
      <c r="P3072">
        <v>0</v>
      </c>
      <c r="Q3072">
        <v>567.63876570583807</v>
      </c>
      <c r="R3072">
        <v>0</v>
      </c>
    </row>
    <row r="3073" spans="1:18" x14ac:dyDescent="0.25">
      <c r="A3073">
        <v>14</v>
      </c>
      <c r="B3073">
        <v>14105</v>
      </c>
      <c r="C3073" t="s">
        <v>780</v>
      </c>
      <c r="D3073" t="s">
        <v>1989</v>
      </c>
      <c r="E3073">
        <v>5</v>
      </c>
      <c r="F3073" t="s">
        <v>13817</v>
      </c>
      <c r="G3073" s="88">
        <v>1</v>
      </c>
      <c r="H3073" s="88" t="s">
        <v>8278</v>
      </c>
      <c r="I3073">
        <v>2</v>
      </c>
      <c r="J3073" t="s">
        <v>13818</v>
      </c>
      <c r="K3073" t="s">
        <v>13820</v>
      </c>
      <c r="L3073">
        <v>270107</v>
      </c>
      <c r="M3073" t="s">
        <v>13588</v>
      </c>
      <c r="N3073">
        <v>270107007</v>
      </c>
      <c r="O3073" t="s">
        <v>13618</v>
      </c>
      <c r="P3073">
        <v>0</v>
      </c>
      <c r="Q3073">
        <v>268.82089552238801</v>
      </c>
      <c r="R3073">
        <v>0</v>
      </c>
    </row>
    <row r="3074" spans="1:18" x14ac:dyDescent="0.25">
      <c r="A3074">
        <v>14</v>
      </c>
      <c r="B3074">
        <v>14105</v>
      </c>
      <c r="C3074" t="s">
        <v>780</v>
      </c>
      <c r="D3074" t="s">
        <v>1989</v>
      </c>
      <c r="E3074">
        <v>6</v>
      </c>
      <c r="F3074" t="s">
        <v>13821</v>
      </c>
      <c r="G3074" s="88">
        <v>2</v>
      </c>
      <c r="H3074" s="88" t="s">
        <v>13770</v>
      </c>
      <c r="I3074">
        <v>2</v>
      </c>
      <c r="J3074" t="s">
        <v>13818</v>
      </c>
      <c r="K3074" t="s">
        <v>13822</v>
      </c>
      <c r="L3074">
        <v>270107</v>
      </c>
      <c r="M3074" t="s">
        <v>13588</v>
      </c>
      <c r="N3074">
        <v>270107007</v>
      </c>
      <c r="O3074" t="s">
        <v>13618</v>
      </c>
      <c r="P3074">
        <v>0</v>
      </c>
      <c r="Q3074">
        <v>567.63876570583807</v>
      </c>
      <c r="R3074">
        <v>0</v>
      </c>
    </row>
    <row r="3075" spans="1:18" x14ac:dyDescent="0.25">
      <c r="A3075">
        <v>14</v>
      </c>
      <c r="B3075">
        <v>14105</v>
      </c>
      <c r="C3075" t="s">
        <v>780</v>
      </c>
      <c r="D3075" t="s">
        <v>1989</v>
      </c>
      <c r="E3075">
        <v>6</v>
      </c>
      <c r="F3075" t="s">
        <v>13821</v>
      </c>
      <c r="G3075" s="88">
        <v>2</v>
      </c>
      <c r="H3075" s="88" t="s">
        <v>13770</v>
      </c>
      <c r="I3075">
        <v>2</v>
      </c>
      <c r="J3075" t="s">
        <v>13818</v>
      </c>
      <c r="K3075" t="s">
        <v>13823</v>
      </c>
      <c r="L3075">
        <v>270107</v>
      </c>
      <c r="M3075" t="s">
        <v>13588</v>
      </c>
      <c r="N3075">
        <v>270107007</v>
      </c>
      <c r="O3075" t="s">
        <v>13618</v>
      </c>
      <c r="P3075">
        <v>0</v>
      </c>
      <c r="Q3075">
        <v>268.82089552238801</v>
      </c>
      <c r="R3075">
        <v>0</v>
      </c>
    </row>
    <row r="3076" spans="1:18" x14ac:dyDescent="0.25">
      <c r="A3076">
        <v>14</v>
      </c>
      <c r="B3076">
        <v>14106</v>
      </c>
      <c r="C3076" t="s">
        <v>780</v>
      </c>
      <c r="D3076" t="s">
        <v>1992</v>
      </c>
      <c r="E3076">
        <v>5</v>
      </c>
      <c r="F3076" t="s">
        <v>13817</v>
      </c>
      <c r="G3076" s="88">
        <v>1</v>
      </c>
      <c r="H3076" s="88" t="s">
        <v>8278</v>
      </c>
      <c r="I3076">
        <v>2</v>
      </c>
      <c r="J3076" t="s">
        <v>13818</v>
      </c>
      <c r="K3076" t="s">
        <v>13819</v>
      </c>
      <c r="L3076">
        <v>270107</v>
      </c>
      <c r="M3076" t="s">
        <v>13588</v>
      </c>
      <c r="N3076">
        <v>270107007</v>
      </c>
      <c r="O3076" t="s">
        <v>13618</v>
      </c>
      <c r="P3076">
        <v>0</v>
      </c>
      <c r="Q3076">
        <v>7281.7466960199445</v>
      </c>
      <c r="R3076">
        <v>0</v>
      </c>
    </row>
    <row r="3077" spans="1:18" x14ac:dyDescent="0.25">
      <c r="A3077">
        <v>14</v>
      </c>
      <c r="B3077">
        <v>14106</v>
      </c>
      <c r="C3077" t="s">
        <v>780</v>
      </c>
      <c r="D3077" t="s">
        <v>1992</v>
      </c>
      <c r="E3077">
        <v>6</v>
      </c>
      <c r="F3077" t="s">
        <v>13821</v>
      </c>
      <c r="G3077" s="88">
        <v>2</v>
      </c>
      <c r="H3077" s="88" t="s">
        <v>13770</v>
      </c>
      <c r="I3077">
        <v>2</v>
      </c>
      <c r="J3077" t="s">
        <v>13818</v>
      </c>
      <c r="K3077" t="s">
        <v>13822</v>
      </c>
      <c r="L3077">
        <v>270107</v>
      </c>
      <c r="M3077" t="s">
        <v>13588</v>
      </c>
      <c r="N3077">
        <v>270107007</v>
      </c>
      <c r="O3077" t="s">
        <v>13618</v>
      </c>
      <c r="P3077">
        <v>0</v>
      </c>
      <c r="Q3077">
        <v>5895.8006581711961</v>
      </c>
      <c r="R3077">
        <v>0</v>
      </c>
    </row>
    <row r="3078" spans="1:18" x14ac:dyDescent="0.25">
      <c r="A3078">
        <v>14</v>
      </c>
      <c r="B3078">
        <v>14106</v>
      </c>
      <c r="C3078" t="s">
        <v>780</v>
      </c>
      <c r="D3078" t="s">
        <v>1992</v>
      </c>
      <c r="E3078">
        <v>6</v>
      </c>
      <c r="F3078" t="s">
        <v>13821</v>
      </c>
      <c r="G3078" s="88">
        <v>2</v>
      </c>
      <c r="H3078" s="88" t="s">
        <v>13770</v>
      </c>
      <c r="I3078">
        <v>2</v>
      </c>
      <c r="J3078" t="s">
        <v>13818</v>
      </c>
      <c r="K3078" t="s">
        <v>13823</v>
      </c>
      <c r="L3078">
        <v>270107</v>
      </c>
      <c r="M3078" t="s">
        <v>13588</v>
      </c>
      <c r="N3078">
        <v>270107007</v>
      </c>
      <c r="O3078" t="s">
        <v>13618</v>
      </c>
      <c r="P3078">
        <v>0</v>
      </c>
      <c r="Q3078">
        <v>1385.9460378487493</v>
      </c>
      <c r="R3078">
        <v>0</v>
      </c>
    </row>
    <row r="3079" spans="1:18" x14ac:dyDescent="0.25">
      <c r="A3079">
        <v>14</v>
      </c>
      <c r="B3079">
        <v>14107</v>
      </c>
      <c r="C3079" t="s">
        <v>780</v>
      </c>
      <c r="D3079" t="s">
        <v>1995</v>
      </c>
      <c r="E3079">
        <v>5</v>
      </c>
      <c r="F3079" t="s">
        <v>13817</v>
      </c>
      <c r="G3079" s="88">
        <v>1</v>
      </c>
      <c r="H3079" s="88" t="s">
        <v>8278</v>
      </c>
      <c r="I3079">
        <v>2</v>
      </c>
      <c r="J3079" t="s">
        <v>13818</v>
      </c>
      <c r="K3079" t="s">
        <v>13819</v>
      </c>
      <c r="L3079">
        <v>270107</v>
      </c>
      <c r="M3079" t="s">
        <v>13588</v>
      </c>
      <c r="N3079">
        <v>270107007</v>
      </c>
      <c r="O3079" t="s">
        <v>13618</v>
      </c>
      <c r="P3079">
        <v>0</v>
      </c>
      <c r="Q3079">
        <v>1888.8495213680862</v>
      </c>
      <c r="R3079">
        <v>0</v>
      </c>
    </row>
    <row r="3080" spans="1:18" x14ac:dyDescent="0.25">
      <c r="A3080">
        <v>14</v>
      </c>
      <c r="B3080">
        <v>14107</v>
      </c>
      <c r="C3080" t="s">
        <v>780</v>
      </c>
      <c r="D3080" t="s">
        <v>1995</v>
      </c>
      <c r="E3080">
        <v>6</v>
      </c>
      <c r="F3080" t="s">
        <v>13821</v>
      </c>
      <c r="G3080" s="88">
        <v>2</v>
      </c>
      <c r="H3080" s="88" t="s">
        <v>13770</v>
      </c>
      <c r="I3080">
        <v>2</v>
      </c>
      <c r="J3080" t="s">
        <v>13818</v>
      </c>
      <c r="K3080" t="s">
        <v>13822</v>
      </c>
      <c r="L3080">
        <v>270107</v>
      </c>
      <c r="M3080" t="s">
        <v>13588</v>
      </c>
      <c r="N3080">
        <v>270107007</v>
      </c>
      <c r="O3080" t="s">
        <v>13618</v>
      </c>
      <c r="P3080">
        <v>0</v>
      </c>
      <c r="Q3080">
        <v>1888.8495213680862</v>
      </c>
      <c r="R3080">
        <v>0</v>
      </c>
    </row>
    <row r="3081" spans="1:18" x14ac:dyDescent="0.25">
      <c r="A3081">
        <v>14</v>
      </c>
      <c r="B3081">
        <v>14108</v>
      </c>
      <c r="C3081" t="s">
        <v>780</v>
      </c>
      <c r="D3081" t="s">
        <v>1998</v>
      </c>
      <c r="E3081">
        <v>5</v>
      </c>
      <c r="F3081" t="s">
        <v>13817</v>
      </c>
      <c r="G3081" s="88">
        <v>1</v>
      </c>
      <c r="H3081" s="88" t="s">
        <v>8278</v>
      </c>
      <c r="I3081">
        <v>2</v>
      </c>
      <c r="J3081" t="s">
        <v>13818</v>
      </c>
      <c r="K3081" t="s">
        <v>13819</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5</v>
      </c>
      <c r="F3082" t="s">
        <v>13817</v>
      </c>
      <c r="G3082" s="88">
        <v>1</v>
      </c>
      <c r="H3082" s="88" t="s">
        <v>8278</v>
      </c>
      <c r="I3082">
        <v>2</v>
      </c>
      <c r="J3082" t="s">
        <v>13818</v>
      </c>
      <c r="K3082" t="s">
        <v>13820</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6</v>
      </c>
      <c r="F3083" t="s">
        <v>13821</v>
      </c>
      <c r="G3083" s="88">
        <v>2</v>
      </c>
      <c r="H3083" s="88" t="s">
        <v>13770</v>
      </c>
      <c r="I3083">
        <v>2</v>
      </c>
      <c r="J3083" t="s">
        <v>13818</v>
      </c>
      <c r="K3083" t="s">
        <v>13822</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6</v>
      </c>
      <c r="F3084" t="s">
        <v>13821</v>
      </c>
      <c r="G3084" s="88">
        <v>2</v>
      </c>
      <c r="H3084" s="88" t="s">
        <v>13770</v>
      </c>
      <c r="I3084">
        <v>2</v>
      </c>
      <c r="J3084" t="s">
        <v>13818</v>
      </c>
      <c r="K3084" t="s">
        <v>13823</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5</v>
      </c>
      <c r="F3085" t="s">
        <v>13817</v>
      </c>
      <c r="G3085" s="88">
        <v>1</v>
      </c>
      <c r="H3085" s="88" t="s">
        <v>8278</v>
      </c>
      <c r="I3085">
        <v>2</v>
      </c>
      <c r="J3085" t="s">
        <v>13818</v>
      </c>
      <c r="K3085" t="s">
        <v>13819</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5</v>
      </c>
      <c r="F3086" t="s">
        <v>13817</v>
      </c>
      <c r="G3086" s="88">
        <v>1</v>
      </c>
      <c r="H3086" s="88" t="s">
        <v>8278</v>
      </c>
      <c r="I3086">
        <v>2</v>
      </c>
      <c r="J3086" t="s">
        <v>13818</v>
      </c>
      <c r="K3086" t="s">
        <v>13820</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6</v>
      </c>
      <c r="F3087" t="s">
        <v>13821</v>
      </c>
      <c r="G3087" s="88">
        <v>2</v>
      </c>
      <c r="H3087" s="88" t="s">
        <v>13770</v>
      </c>
      <c r="I3087">
        <v>2</v>
      </c>
      <c r="J3087" t="s">
        <v>13818</v>
      </c>
      <c r="K3087" t="s">
        <v>13822</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6</v>
      </c>
      <c r="F3088" t="s">
        <v>13821</v>
      </c>
      <c r="G3088" s="88">
        <v>2</v>
      </c>
      <c r="H3088" s="88" t="s">
        <v>13770</v>
      </c>
      <c r="I3088">
        <v>2</v>
      </c>
      <c r="J3088" t="s">
        <v>13818</v>
      </c>
      <c r="K3088" t="s">
        <v>13823</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5</v>
      </c>
      <c r="F3089" t="s">
        <v>13817</v>
      </c>
      <c r="G3089" s="88">
        <v>1</v>
      </c>
      <c r="H3089" s="88" t="s">
        <v>8278</v>
      </c>
      <c r="I3089">
        <v>2</v>
      </c>
      <c r="J3089" t="s">
        <v>13818</v>
      </c>
      <c r="K3089" t="s">
        <v>13819</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5</v>
      </c>
      <c r="F3090" t="s">
        <v>13817</v>
      </c>
      <c r="G3090" s="88">
        <v>1</v>
      </c>
      <c r="H3090" s="88" t="s">
        <v>8278</v>
      </c>
      <c r="I3090">
        <v>2</v>
      </c>
      <c r="J3090" t="s">
        <v>13818</v>
      </c>
      <c r="K3090" t="s">
        <v>13820</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6</v>
      </c>
      <c r="F3091" t="s">
        <v>13821</v>
      </c>
      <c r="G3091" s="88">
        <v>2</v>
      </c>
      <c r="H3091" s="88" t="s">
        <v>13770</v>
      </c>
      <c r="I3091">
        <v>2</v>
      </c>
      <c r="J3091" t="s">
        <v>13818</v>
      </c>
      <c r="K3091" t="s">
        <v>13822</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6</v>
      </c>
      <c r="F3092" t="s">
        <v>13821</v>
      </c>
      <c r="G3092" s="88">
        <v>2</v>
      </c>
      <c r="H3092" s="88" t="s">
        <v>13770</v>
      </c>
      <c r="I3092">
        <v>2</v>
      </c>
      <c r="J3092" t="s">
        <v>13818</v>
      </c>
      <c r="K3092" t="s">
        <v>13823</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5</v>
      </c>
      <c r="F3093" t="s">
        <v>13817</v>
      </c>
      <c r="G3093" s="88">
        <v>1</v>
      </c>
      <c r="H3093" s="88" t="s">
        <v>8278</v>
      </c>
      <c r="I3093">
        <v>2</v>
      </c>
      <c r="J3093" t="s">
        <v>13818</v>
      </c>
      <c r="K3093" t="s">
        <v>13819</v>
      </c>
      <c r="L3093">
        <v>270107</v>
      </c>
      <c r="M3093" t="s">
        <v>13588</v>
      </c>
      <c r="N3093">
        <v>270107007</v>
      </c>
      <c r="O3093" t="s">
        <v>13618</v>
      </c>
      <c r="P3093">
        <v>0</v>
      </c>
      <c r="Q3093">
        <v>421.59505941213297</v>
      </c>
      <c r="R3093">
        <v>0</v>
      </c>
    </row>
    <row r="3094" spans="1:18" x14ac:dyDescent="0.25">
      <c r="A3094">
        <v>14</v>
      </c>
      <c r="B3094">
        <v>14203</v>
      </c>
      <c r="C3094" t="s">
        <v>780</v>
      </c>
      <c r="D3094" t="s">
        <v>2006</v>
      </c>
      <c r="E3094">
        <v>5</v>
      </c>
      <c r="F3094" t="s">
        <v>13817</v>
      </c>
      <c r="G3094" s="88">
        <v>1</v>
      </c>
      <c r="H3094" s="88" t="s">
        <v>8278</v>
      </c>
      <c r="I3094">
        <v>2</v>
      </c>
      <c r="J3094" t="s">
        <v>13818</v>
      </c>
      <c r="K3094" t="s">
        <v>13820</v>
      </c>
      <c r="L3094">
        <v>270107</v>
      </c>
      <c r="M3094" t="s">
        <v>13588</v>
      </c>
      <c r="N3094">
        <v>270107007</v>
      </c>
      <c r="O3094" t="s">
        <v>13618</v>
      </c>
      <c r="P3094">
        <v>0</v>
      </c>
      <c r="Q3094">
        <v>492.90044097693306</v>
      </c>
      <c r="R3094">
        <v>0</v>
      </c>
    </row>
    <row r="3095" spans="1:18" x14ac:dyDescent="0.25">
      <c r="A3095">
        <v>14</v>
      </c>
      <c r="B3095">
        <v>14203</v>
      </c>
      <c r="C3095" t="s">
        <v>780</v>
      </c>
      <c r="D3095" t="s">
        <v>2006</v>
      </c>
      <c r="E3095">
        <v>6</v>
      </c>
      <c r="F3095" t="s">
        <v>13821</v>
      </c>
      <c r="G3095" s="88">
        <v>2</v>
      </c>
      <c r="H3095" s="88" t="s">
        <v>13770</v>
      </c>
      <c r="I3095">
        <v>2</v>
      </c>
      <c r="J3095" t="s">
        <v>13818</v>
      </c>
      <c r="K3095" t="s">
        <v>13822</v>
      </c>
      <c r="L3095">
        <v>270107</v>
      </c>
      <c r="M3095" t="s">
        <v>13588</v>
      </c>
      <c r="N3095">
        <v>270107007</v>
      </c>
      <c r="O3095" t="s">
        <v>13618</v>
      </c>
      <c r="P3095">
        <v>0</v>
      </c>
      <c r="Q3095">
        <v>302.11538461538498</v>
      </c>
      <c r="R3095">
        <v>0</v>
      </c>
    </row>
    <row r="3096" spans="1:18" x14ac:dyDescent="0.25">
      <c r="A3096">
        <v>14</v>
      </c>
      <c r="B3096">
        <v>14203</v>
      </c>
      <c r="C3096" t="s">
        <v>780</v>
      </c>
      <c r="D3096" t="s">
        <v>2006</v>
      </c>
      <c r="E3096">
        <v>6</v>
      </c>
      <c r="F3096" t="s">
        <v>13821</v>
      </c>
      <c r="G3096" s="88">
        <v>2</v>
      </c>
      <c r="H3096" s="88" t="s">
        <v>13770</v>
      </c>
      <c r="I3096">
        <v>2</v>
      </c>
      <c r="J3096" t="s">
        <v>13818</v>
      </c>
      <c r="K3096" t="s">
        <v>13823</v>
      </c>
      <c r="L3096">
        <v>270107</v>
      </c>
      <c r="M3096" t="s">
        <v>13588</v>
      </c>
      <c r="N3096">
        <v>270107007</v>
      </c>
      <c r="O3096" t="s">
        <v>13618</v>
      </c>
      <c r="P3096">
        <v>0</v>
      </c>
      <c r="Q3096">
        <v>612.38011577368104</v>
      </c>
      <c r="R3096">
        <v>0</v>
      </c>
    </row>
    <row r="3097" spans="1:18" x14ac:dyDescent="0.25">
      <c r="A3097">
        <v>14</v>
      </c>
      <c r="B3097">
        <v>14204</v>
      </c>
      <c r="C3097" t="s">
        <v>780</v>
      </c>
      <c r="D3097" t="s">
        <v>2009</v>
      </c>
      <c r="E3097">
        <v>5</v>
      </c>
      <c r="F3097" t="s">
        <v>13817</v>
      </c>
      <c r="G3097" s="88">
        <v>1</v>
      </c>
      <c r="H3097" s="88" t="s">
        <v>8278</v>
      </c>
      <c r="I3097">
        <v>2</v>
      </c>
      <c r="J3097" t="s">
        <v>13818</v>
      </c>
      <c r="K3097" t="s">
        <v>13819</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5</v>
      </c>
      <c r="F3098" t="s">
        <v>13817</v>
      </c>
      <c r="G3098" s="88">
        <v>1</v>
      </c>
      <c r="H3098" s="88" t="s">
        <v>8278</v>
      </c>
      <c r="I3098">
        <v>2</v>
      </c>
      <c r="J3098" t="s">
        <v>13818</v>
      </c>
      <c r="K3098" t="s">
        <v>13820</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6</v>
      </c>
      <c r="F3099" t="s">
        <v>13821</v>
      </c>
      <c r="G3099" s="88">
        <v>2</v>
      </c>
      <c r="H3099" s="88" t="s">
        <v>13770</v>
      </c>
      <c r="I3099">
        <v>2</v>
      </c>
      <c r="J3099" t="s">
        <v>13818</v>
      </c>
      <c r="K3099" t="s">
        <v>13822</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6</v>
      </c>
      <c r="F3100" t="s">
        <v>13821</v>
      </c>
      <c r="G3100" s="88">
        <v>2</v>
      </c>
      <c r="H3100" s="88" t="s">
        <v>13770</v>
      </c>
      <c r="I3100">
        <v>2</v>
      </c>
      <c r="J3100" t="s">
        <v>13818</v>
      </c>
      <c r="K3100" t="s">
        <v>13823</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5</v>
      </c>
      <c r="F3101" t="s">
        <v>13817</v>
      </c>
      <c r="G3101" s="88">
        <v>1</v>
      </c>
      <c r="H3101" s="88" t="s">
        <v>8278</v>
      </c>
      <c r="I3101">
        <v>2</v>
      </c>
      <c r="J3101" t="s">
        <v>13818</v>
      </c>
      <c r="K3101" t="s">
        <v>13819</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5</v>
      </c>
      <c r="F3102" t="s">
        <v>13817</v>
      </c>
      <c r="G3102" s="88">
        <v>1</v>
      </c>
      <c r="H3102" s="88" t="s">
        <v>8278</v>
      </c>
      <c r="I3102">
        <v>2</v>
      </c>
      <c r="J3102" t="s">
        <v>13818</v>
      </c>
      <c r="K3102" t="s">
        <v>13820</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6</v>
      </c>
      <c r="F3103" t="s">
        <v>13821</v>
      </c>
      <c r="G3103" s="88">
        <v>2</v>
      </c>
      <c r="H3103" s="88" t="s">
        <v>13770</v>
      </c>
      <c r="I3103">
        <v>2</v>
      </c>
      <c r="J3103" t="s">
        <v>13818</v>
      </c>
      <c r="K3103" t="s">
        <v>13771</v>
      </c>
      <c r="L3103">
        <v>270107</v>
      </c>
      <c r="M3103" t="s">
        <v>13588</v>
      </c>
      <c r="N3103">
        <v>270107007</v>
      </c>
      <c r="O3103" t="s">
        <v>13618</v>
      </c>
      <c r="P3103">
        <v>0</v>
      </c>
      <c r="Q3103">
        <v>484.24801059664298</v>
      </c>
      <c r="R3103">
        <v>0</v>
      </c>
    </row>
    <row r="3104" spans="1:18" x14ac:dyDescent="0.25">
      <c r="A3104">
        <v>15</v>
      </c>
      <c r="B3104">
        <v>15101</v>
      </c>
      <c r="C3104" t="s">
        <v>759</v>
      </c>
      <c r="D3104" t="s">
        <v>2012</v>
      </c>
      <c r="E3104">
        <v>6</v>
      </c>
      <c r="F3104" t="s">
        <v>13821</v>
      </c>
      <c r="G3104" s="88">
        <v>2</v>
      </c>
      <c r="H3104" s="88" t="s">
        <v>13770</v>
      </c>
      <c r="I3104">
        <v>2</v>
      </c>
      <c r="J3104" t="s">
        <v>13818</v>
      </c>
      <c r="K3104" t="s">
        <v>13822</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6</v>
      </c>
      <c r="F3105" t="s">
        <v>13821</v>
      </c>
      <c r="G3105" s="88">
        <v>2</v>
      </c>
      <c r="H3105" s="88" t="s">
        <v>13770</v>
      </c>
      <c r="I3105">
        <v>2</v>
      </c>
      <c r="J3105" t="s">
        <v>13818</v>
      </c>
      <c r="K3105" t="s">
        <v>13823</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5</v>
      </c>
      <c r="F3106" t="s">
        <v>13817</v>
      </c>
      <c r="G3106" s="88">
        <v>1</v>
      </c>
      <c r="H3106" s="88" t="s">
        <v>8278</v>
      </c>
      <c r="I3106">
        <v>2</v>
      </c>
      <c r="J3106" t="s">
        <v>13818</v>
      </c>
      <c r="K3106" t="s">
        <v>13819</v>
      </c>
      <c r="L3106">
        <v>270107</v>
      </c>
      <c r="M3106" t="s">
        <v>13588</v>
      </c>
      <c r="N3106">
        <v>270107007</v>
      </c>
      <c r="O3106" t="s">
        <v>13618</v>
      </c>
      <c r="P3106">
        <v>0</v>
      </c>
      <c r="Q3106">
        <v>228.64556962025301</v>
      </c>
      <c r="R3106">
        <v>0</v>
      </c>
    </row>
    <row r="3107" spans="1:18" x14ac:dyDescent="0.25">
      <c r="A3107">
        <v>15</v>
      </c>
      <c r="B3107">
        <v>15201</v>
      </c>
      <c r="C3107" t="s">
        <v>759</v>
      </c>
      <c r="D3107" t="s">
        <v>2018</v>
      </c>
      <c r="E3107">
        <v>5</v>
      </c>
      <c r="F3107" t="s">
        <v>13817</v>
      </c>
      <c r="G3107" s="88">
        <v>1</v>
      </c>
      <c r="H3107" s="88" t="s">
        <v>8278</v>
      </c>
      <c r="I3107">
        <v>2</v>
      </c>
      <c r="J3107" t="s">
        <v>13818</v>
      </c>
      <c r="K3107" t="s">
        <v>13820</v>
      </c>
      <c r="L3107">
        <v>270107</v>
      </c>
      <c r="M3107" t="s">
        <v>13588</v>
      </c>
      <c r="N3107">
        <v>270107007</v>
      </c>
      <c r="O3107" t="s">
        <v>13618</v>
      </c>
      <c r="P3107">
        <v>0</v>
      </c>
      <c r="Q3107">
        <v>532.66140672432493</v>
      </c>
      <c r="R3107">
        <v>0</v>
      </c>
    </row>
    <row r="3108" spans="1:18" x14ac:dyDescent="0.25">
      <c r="A3108">
        <v>15</v>
      </c>
      <c r="B3108">
        <v>15201</v>
      </c>
      <c r="C3108" t="s">
        <v>759</v>
      </c>
      <c r="D3108" t="s">
        <v>2018</v>
      </c>
      <c r="E3108">
        <v>6</v>
      </c>
      <c r="F3108" t="s">
        <v>13821</v>
      </c>
      <c r="G3108" s="88">
        <v>2</v>
      </c>
      <c r="H3108" s="88" t="s">
        <v>13770</v>
      </c>
      <c r="I3108">
        <v>2</v>
      </c>
      <c r="J3108" t="s">
        <v>13818</v>
      </c>
      <c r="K3108" t="s">
        <v>13822</v>
      </c>
      <c r="L3108">
        <v>270107</v>
      </c>
      <c r="M3108" t="s">
        <v>13588</v>
      </c>
      <c r="N3108">
        <v>270107007</v>
      </c>
      <c r="O3108" t="s">
        <v>13618</v>
      </c>
      <c r="P3108">
        <v>0</v>
      </c>
      <c r="Q3108">
        <v>228.64556962025301</v>
      </c>
      <c r="R3108">
        <v>0</v>
      </c>
    </row>
    <row r="3109" spans="1:18" x14ac:dyDescent="0.25">
      <c r="A3109">
        <v>15</v>
      </c>
      <c r="B3109">
        <v>15201</v>
      </c>
      <c r="C3109" t="s">
        <v>759</v>
      </c>
      <c r="D3109" t="s">
        <v>2018</v>
      </c>
      <c r="E3109">
        <v>6</v>
      </c>
      <c r="F3109" t="s">
        <v>13821</v>
      </c>
      <c r="G3109" s="88">
        <v>2</v>
      </c>
      <c r="H3109" s="88" t="s">
        <v>13770</v>
      </c>
      <c r="I3109">
        <v>2</v>
      </c>
      <c r="J3109" t="s">
        <v>13818</v>
      </c>
      <c r="K3109" t="s">
        <v>13823</v>
      </c>
      <c r="L3109">
        <v>270107</v>
      </c>
      <c r="M3109" t="s">
        <v>13588</v>
      </c>
      <c r="N3109">
        <v>270107007</v>
      </c>
      <c r="O3109" t="s">
        <v>13618</v>
      </c>
      <c r="P3109">
        <v>0</v>
      </c>
      <c r="Q3109">
        <v>532.66140672432493</v>
      </c>
      <c r="R3109">
        <v>0</v>
      </c>
    </row>
    <row r="3110" spans="1:18" x14ac:dyDescent="0.25">
      <c r="A3110">
        <v>16</v>
      </c>
      <c r="B3110">
        <v>16101</v>
      </c>
      <c r="C3110" t="s">
        <v>789</v>
      </c>
      <c r="D3110" t="s">
        <v>2024</v>
      </c>
      <c r="E3110">
        <v>5</v>
      </c>
      <c r="F3110" t="s">
        <v>13817</v>
      </c>
      <c r="G3110" s="88">
        <v>1</v>
      </c>
      <c r="H3110" s="88" t="s">
        <v>8278</v>
      </c>
      <c r="I3110">
        <v>2</v>
      </c>
      <c r="J3110" t="s">
        <v>13818</v>
      </c>
      <c r="K3110" t="s">
        <v>13819</v>
      </c>
      <c r="L3110">
        <v>270107</v>
      </c>
      <c r="M3110" t="s">
        <v>13588</v>
      </c>
      <c r="N3110">
        <v>270107007</v>
      </c>
      <c r="O3110" t="s">
        <v>13618</v>
      </c>
      <c r="P3110">
        <v>0</v>
      </c>
      <c r="Q3110">
        <v>0</v>
      </c>
      <c r="R3110">
        <v>49695.723260904553</v>
      </c>
    </row>
    <row r="3111" spans="1:18" x14ac:dyDescent="0.25">
      <c r="A3111">
        <v>16</v>
      </c>
      <c r="B3111">
        <v>16101</v>
      </c>
      <c r="C3111" t="s">
        <v>789</v>
      </c>
      <c r="D3111" t="s">
        <v>2024</v>
      </c>
      <c r="E3111">
        <v>5</v>
      </c>
      <c r="F3111" t="s">
        <v>13817</v>
      </c>
      <c r="G3111" s="88">
        <v>1</v>
      </c>
      <c r="H3111" s="88" t="s">
        <v>8278</v>
      </c>
      <c r="I3111">
        <v>2</v>
      </c>
      <c r="J3111" t="s">
        <v>13818</v>
      </c>
      <c r="K3111" t="s">
        <v>13820</v>
      </c>
      <c r="L3111">
        <v>270107</v>
      </c>
      <c r="M3111" t="s">
        <v>13588</v>
      </c>
      <c r="N3111">
        <v>270107007</v>
      </c>
      <c r="O3111" t="s">
        <v>13618</v>
      </c>
      <c r="P3111">
        <v>0</v>
      </c>
      <c r="Q3111">
        <v>0</v>
      </c>
      <c r="R3111">
        <v>17034.634891356825</v>
      </c>
    </row>
    <row r="3112" spans="1:18" x14ac:dyDescent="0.25">
      <c r="A3112">
        <v>16</v>
      </c>
      <c r="B3112">
        <v>16101</v>
      </c>
      <c r="C3112" t="s">
        <v>789</v>
      </c>
      <c r="D3112" t="s">
        <v>2024</v>
      </c>
      <c r="E3112">
        <v>6</v>
      </c>
      <c r="F3112" t="s">
        <v>13821</v>
      </c>
      <c r="G3112" s="88">
        <v>2</v>
      </c>
      <c r="H3112" s="88" t="s">
        <v>13770</v>
      </c>
      <c r="I3112">
        <v>2</v>
      </c>
      <c r="J3112" t="s">
        <v>13818</v>
      </c>
      <c r="K3112" t="s">
        <v>13822</v>
      </c>
      <c r="L3112">
        <v>270107</v>
      </c>
      <c r="M3112" t="s">
        <v>13588</v>
      </c>
      <c r="N3112">
        <v>270107007</v>
      </c>
      <c r="O3112" t="s">
        <v>13618</v>
      </c>
      <c r="P3112">
        <v>0</v>
      </c>
      <c r="Q3112">
        <v>0</v>
      </c>
      <c r="R3112">
        <v>41227.65415097378</v>
      </c>
    </row>
    <row r="3113" spans="1:18" x14ac:dyDescent="0.25">
      <c r="A3113">
        <v>16</v>
      </c>
      <c r="B3113">
        <v>16101</v>
      </c>
      <c r="C3113" t="s">
        <v>789</v>
      </c>
      <c r="D3113" t="s">
        <v>2024</v>
      </c>
      <c r="E3113">
        <v>6</v>
      </c>
      <c r="F3113" t="s">
        <v>13821</v>
      </c>
      <c r="G3113" s="88">
        <v>2</v>
      </c>
      <c r="H3113" s="88" t="s">
        <v>13770</v>
      </c>
      <c r="I3113">
        <v>2</v>
      </c>
      <c r="J3113" t="s">
        <v>13818</v>
      </c>
      <c r="K3113" t="s">
        <v>13823</v>
      </c>
      <c r="L3113">
        <v>270107</v>
      </c>
      <c r="M3113" t="s">
        <v>13588</v>
      </c>
      <c r="N3113">
        <v>270107007</v>
      </c>
      <c r="O3113" t="s">
        <v>13618</v>
      </c>
      <c r="P3113">
        <v>0</v>
      </c>
      <c r="Q3113">
        <v>0</v>
      </c>
      <c r="R3113">
        <v>25502.704001287642</v>
      </c>
    </row>
    <row r="3114" spans="1:18" x14ac:dyDescent="0.25">
      <c r="A3114">
        <v>16</v>
      </c>
      <c r="B3114">
        <v>16102</v>
      </c>
      <c r="C3114" t="s">
        <v>789</v>
      </c>
      <c r="D3114" t="s">
        <v>2027</v>
      </c>
      <c r="E3114">
        <v>5</v>
      </c>
      <c r="F3114" t="s">
        <v>13817</v>
      </c>
      <c r="G3114" s="88">
        <v>1</v>
      </c>
      <c r="H3114" s="88" t="s">
        <v>8278</v>
      </c>
      <c r="I3114">
        <v>2</v>
      </c>
      <c r="J3114" t="s">
        <v>13818</v>
      </c>
      <c r="K3114" t="s">
        <v>13819</v>
      </c>
      <c r="L3114">
        <v>270107</v>
      </c>
      <c r="M3114" t="s">
        <v>13588</v>
      </c>
      <c r="N3114">
        <v>270107007</v>
      </c>
      <c r="O3114" t="s">
        <v>13618</v>
      </c>
      <c r="P3114">
        <v>0</v>
      </c>
      <c r="Q3114">
        <v>0</v>
      </c>
      <c r="R3114">
        <v>8537.1210461934643</v>
      </c>
    </row>
    <row r="3115" spans="1:18" x14ac:dyDescent="0.25">
      <c r="A3115">
        <v>16</v>
      </c>
      <c r="B3115">
        <v>16102</v>
      </c>
      <c r="C3115" t="s">
        <v>789</v>
      </c>
      <c r="D3115" t="s">
        <v>2027</v>
      </c>
      <c r="E3115">
        <v>5</v>
      </c>
      <c r="F3115" t="s">
        <v>13817</v>
      </c>
      <c r="G3115" s="88">
        <v>1</v>
      </c>
      <c r="H3115" s="88" t="s">
        <v>8278</v>
      </c>
      <c r="I3115">
        <v>2</v>
      </c>
      <c r="J3115" t="s">
        <v>13818</v>
      </c>
      <c r="K3115" t="s">
        <v>13820</v>
      </c>
      <c r="L3115">
        <v>270107</v>
      </c>
      <c r="M3115" t="s">
        <v>13588</v>
      </c>
      <c r="N3115">
        <v>270107007</v>
      </c>
      <c r="O3115" t="s">
        <v>13618</v>
      </c>
      <c r="P3115">
        <v>0</v>
      </c>
      <c r="Q3115">
        <v>0</v>
      </c>
      <c r="R3115">
        <v>789.47859327217134</v>
      </c>
    </row>
    <row r="3116" spans="1:18" x14ac:dyDescent="0.25">
      <c r="A3116">
        <v>16</v>
      </c>
      <c r="B3116">
        <v>16102</v>
      </c>
      <c r="C3116" t="s">
        <v>789</v>
      </c>
      <c r="D3116" t="s">
        <v>2027</v>
      </c>
      <c r="E3116">
        <v>6</v>
      </c>
      <c r="F3116" t="s">
        <v>13821</v>
      </c>
      <c r="G3116" s="88">
        <v>2</v>
      </c>
      <c r="H3116" s="88" t="s">
        <v>13770</v>
      </c>
      <c r="I3116">
        <v>2</v>
      </c>
      <c r="J3116" t="s">
        <v>13818</v>
      </c>
      <c r="K3116" t="s">
        <v>13822</v>
      </c>
      <c r="L3116">
        <v>270107</v>
      </c>
      <c r="M3116" t="s">
        <v>13588</v>
      </c>
      <c r="N3116">
        <v>270107007</v>
      </c>
      <c r="O3116" t="s">
        <v>13618</v>
      </c>
      <c r="P3116">
        <v>0</v>
      </c>
      <c r="Q3116">
        <v>0</v>
      </c>
      <c r="R3116">
        <v>8190.321046193465</v>
      </c>
    </row>
    <row r="3117" spans="1:18" x14ac:dyDescent="0.25">
      <c r="A3117">
        <v>16</v>
      </c>
      <c r="B3117">
        <v>16102</v>
      </c>
      <c r="C3117" t="s">
        <v>789</v>
      </c>
      <c r="D3117" t="s">
        <v>2027</v>
      </c>
      <c r="E3117">
        <v>6</v>
      </c>
      <c r="F3117" t="s">
        <v>13821</v>
      </c>
      <c r="G3117" s="88">
        <v>2</v>
      </c>
      <c r="H3117" s="88" t="s">
        <v>13770</v>
      </c>
      <c r="I3117">
        <v>2</v>
      </c>
      <c r="J3117" t="s">
        <v>13818</v>
      </c>
      <c r="K3117" t="s">
        <v>13823</v>
      </c>
      <c r="L3117">
        <v>270107</v>
      </c>
      <c r="M3117" t="s">
        <v>13588</v>
      </c>
      <c r="N3117">
        <v>270107007</v>
      </c>
      <c r="O3117" t="s">
        <v>13618</v>
      </c>
      <c r="P3117">
        <v>0</v>
      </c>
      <c r="Q3117">
        <v>0</v>
      </c>
      <c r="R3117">
        <v>1136.2785932721713</v>
      </c>
    </row>
    <row r="3118" spans="1:18" x14ac:dyDescent="0.25">
      <c r="A3118">
        <v>16</v>
      </c>
      <c r="B3118">
        <v>16103</v>
      </c>
      <c r="C3118" t="s">
        <v>789</v>
      </c>
      <c r="D3118" t="s">
        <v>2030</v>
      </c>
      <c r="E3118">
        <v>5</v>
      </c>
      <c r="F3118" t="s">
        <v>13817</v>
      </c>
      <c r="G3118" s="88">
        <v>1</v>
      </c>
      <c r="H3118" s="88" t="s">
        <v>8278</v>
      </c>
      <c r="I3118">
        <v>2</v>
      </c>
      <c r="J3118" t="s">
        <v>13818</v>
      </c>
      <c r="K3118" t="s">
        <v>13819</v>
      </c>
      <c r="L3118">
        <v>270107</v>
      </c>
      <c r="M3118" t="s">
        <v>13588</v>
      </c>
      <c r="N3118">
        <v>270107007</v>
      </c>
      <c r="O3118" t="s">
        <v>13618</v>
      </c>
      <c r="P3118">
        <v>0</v>
      </c>
      <c r="Q3118">
        <v>0</v>
      </c>
      <c r="R3118">
        <v>7808.1329631417975</v>
      </c>
    </row>
    <row r="3119" spans="1:18" x14ac:dyDescent="0.25">
      <c r="A3119">
        <v>16</v>
      </c>
      <c r="B3119">
        <v>16103</v>
      </c>
      <c r="C3119" t="s">
        <v>789</v>
      </c>
      <c r="D3119" t="s">
        <v>2030</v>
      </c>
      <c r="E3119">
        <v>5</v>
      </c>
      <c r="F3119" t="s">
        <v>13817</v>
      </c>
      <c r="G3119" s="88">
        <v>1</v>
      </c>
      <c r="H3119" s="88" t="s">
        <v>8278</v>
      </c>
      <c r="I3119">
        <v>2</v>
      </c>
      <c r="J3119" t="s">
        <v>13818</v>
      </c>
      <c r="K3119" t="s">
        <v>13820</v>
      </c>
      <c r="L3119">
        <v>270107</v>
      </c>
      <c r="M3119" t="s">
        <v>13588</v>
      </c>
      <c r="N3119">
        <v>270107007</v>
      </c>
      <c r="O3119" t="s">
        <v>13618</v>
      </c>
      <c r="P3119">
        <v>0</v>
      </c>
      <c r="Q3119">
        <v>0</v>
      </c>
      <c r="R3119">
        <v>1278.80350877193</v>
      </c>
    </row>
    <row r="3120" spans="1:18" x14ac:dyDescent="0.25">
      <c r="A3120">
        <v>16</v>
      </c>
      <c r="B3120">
        <v>16103</v>
      </c>
      <c r="C3120" t="s">
        <v>789</v>
      </c>
      <c r="D3120" t="s">
        <v>2030</v>
      </c>
      <c r="E3120">
        <v>6</v>
      </c>
      <c r="F3120" t="s">
        <v>13821</v>
      </c>
      <c r="G3120" s="88">
        <v>2</v>
      </c>
      <c r="H3120" s="88" t="s">
        <v>13770</v>
      </c>
      <c r="I3120">
        <v>2</v>
      </c>
      <c r="J3120" t="s">
        <v>13818</v>
      </c>
      <c r="K3120" t="s">
        <v>13822</v>
      </c>
      <c r="L3120">
        <v>270107</v>
      </c>
      <c r="M3120" t="s">
        <v>13588</v>
      </c>
      <c r="N3120">
        <v>270107007</v>
      </c>
      <c r="O3120" t="s">
        <v>13618</v>
      </c>
      <c r="P3120">
        <v>0</v>
      </c>
      <c r="Q3120">
        <v>0</v>
      </c>
      <c r="R3120">
        <v>6402.1841944310308</v>
      </c>
    </row>
    <row r="3121" spans="1:18" x14ac:dyDescent="0.25">
      <c r="A3121">
        <v>16</v>
      </c>
      <c r="B3121">
        <v>16103</v>
      </c>
      <c r="C3121" t="s">
        <v>789</v>
      </c>
      <c r="D3121" t="s">
        <v>2030</v>
      </c>
      <c r="E3121">
        <v>6</v>
      </c>
      <c r="F3121" t="s">
        <v>13821</v>
      </c>
      <c r="G3121" s="88">
        <v>2</v>
      </c>
      <c r="H3121" s="88" t="s">
        <v>13770</v>
      </c>
      <c r="I3121">
        <v>2</v>
      </c>
      <c r="J3121" t="s">
        <v>13818</v>
      </c>
      <c r="K3121" t="s">
        <v>13823</v>
      </c>
      <c r="L3121">
        <v>270107</v>
      </c>
      <c r="M3121" t="s">
        <v>13588</v>
      </c>
      <c r="N3121">
        <v>270107007</v>
      </c>
      <c r="O3121" t="s">
        <v>13618</v>
      </c>
      <c r="P3121">
        <v>0</v>
      </c>
      <c r="Q3121">
        <v>0</v>
      </c>
      <c r="R3121">
        <v>2684.7522774826975</v>
      </c>
    </row>
    <row r="3122" spans="1:18" x14ac:dyDescent="0.25">
      <c r="A3122">
        <v>16</v>
      </c>
      <c r="B3122">
        <v>16104</v>
      </c>
      <c r="C3122" t="s">
        <v>789</v>
      </c>
      <c r="D3122" t="s">
        <v>2033</v>
      </c>
      <c r="E3122">
        <v>5</v>
      </c>
      <c r="F3122" t="s">
        <v>13817</v>
      </c>
      <c r="G3122" s="88">
        <v>1</v>
      </c>
      <c r="H3122" s="88" t="s">
        <v>8278</v>
      </c>
      <c r="I3122">
        <v>2</v>
      </c>
      <c r="J3122" t="s">
        <v>13818</v>
      </c>
      <c r="K3122" t="s">
        <v>13819</v>
      </c>
      <c r="L3122">
        <v>270107</v>
      </c>
      <c r="M3122" t="s">
        <v>13588</v>
      </c>
      <c r="N3122">
        <v>270107007</v>
      </c>
      <c r="O3122" t="s">
        <v>13618</v>
      </c>
      <c r="P3122">
        <v>0</v>
      </c>
      <c r="Q3122">
        <v>0</v>
      </c>
      <c r="R3122">
        <v>2389.3559633027521</v>
      </c>
    </row>
    <row r="3123" spans="1:18" x14ac:dyDescent="0.25">
      <c r="A3123">
        <v>16</v>
      </c>
      <c r="B3123">
        <v>16104</v>
      </c>
      <c r="C3123" t="s">
        <v>789</v>
      </c>
      <c r="D3123" t="s">
        <v>2033</v>
      </c>
      <c r="E3123">
        <v>5</v>
      </c>
      <c r="F3123" t="s">
        <v>13817</v>
      </c>
      <c r="G3123" s="88">
        <v>1</v>
      </c>
      <c r="H3123" s="88" t="s">
        <v>8278</v>
      </c>
      <c r="I3123">
        <v>2</v>
      </c>
      <c r="J3123" t="s">
        <v>13818</v>
      </c>
      <c r="K3123" t="s">
        <v>13820</v>
      </c>
      <c r="L3123">
        <v>270107</v>
      </c>
      <c r="M3123" t="s">
        <v>13588</v>
      </c>
      <c r="N3123">
        <v>270107007</v>
      </c>
      <c r="O3123" t="s">
        <v>13618</v>
      </c>
      <c r="P3123">
        <v>0</v>
      </c>
      <c r="Q3123">
        <v>0</v>
      </c>
      <c r="R3123">
        <v>1341.2719266055046</v>
      </c>
    </row>
    <row r="3124" spans="1:18" x14ac:dyDescent="0.25">
      <c r="A3124">
        <v>16</v>
      </c>
      <c r="B3124">
        <v>16104</v>
      </c>
      <c r="C3124" t="s">
        <v>789</v>
      </c>
      <c r="D3124" t="s">
        <v>2033</v>
      </c>
      <c r="E3124">
        <v>6</v>
      </c>
      <c r="F3124" t="s">
        <v>13821</v>
      </c>
      <c r="G3124" s="88">
        <v>2</v>
      </c>
      <c r="H3124" s="88" t="s">
        <v>13770</v>
      </c>
      <c r="I3124">
        <v>2</v>
      </c>
      <c r="J3124" t="s">
        <v>13818</v>
      </c>
      <c r="K3124" t="s">
        <v>13822</v>
      </c>
      <c r="L3124">
        <v>270107</v>
      </c>
      <c r="M3124" t="s">
        <v>13588</v>
      </c>
      <c r="N3124">
        <v>270107007</v>
      </c>
      <c r="O3124" t="s">
        <v>13618</v>
      </c>
      <c r="P3124">
        <v>0</v>
      </c>
      <c r="Q3124">
        <v>0</v>
      </c>
      <c r="R3124">
        <v>1986.8000000000002</v>
      </c>
    </row>
    <row r="3125" spans="1:18" x14ac:dyDescent="0.25">
      <c r="A3125">
        <v>16</v>
      </c>
      <c r="B3125">
        <v>16104</v>
      </c>
      <c r="C3125" t="s">
        <v>789</v>
      </c>
      <c r="D3125" t="s">
        <v>2033</v>
      </c>
      <c r="E3125">
        <v>6</v>
      </c>
      <c r="F3125" t="s">
        <v>13821</v>
      </c>
      <c r="G3125" s="88">
        <v>2</v>
      </c>
      <c r="H3125" s="88" t="s">
        <v>13770</v>
      </c>
      <c r="I3125">
        <v>2</v>
      </c>
      <c r="J3125" t="s">
        <v>13818</v>
      </c>
      <c r="K3125" t="s">
        <v>13823</v>
      </c>
      <c r="L3125">
        <v>270107</v>
      </c>
      <c r="M3125" t="s">
        <v>13588</v>
      </c>
      <c r="N3125">
        <v>270107007</v>
      </c>
      <c r="O3125" t="s">
        <v>13618</v>
      </c>
      <c r="P3125">
        <v>0</v>
      </c>
      <c r="Q3125">
        <v>0</v>
      </c>
      <c r="R3125">
        <v>1743.8278899082568</v>
      </c>
    </row>
    <row r="3126" spans="1:18" x14ac:dyDescent="0.25">
      <c r="A3126">
        <v>16</v>
      </c>
      <c r="B3126">
        <v>16105</v>
      </c>
      <c r="C3126" t="s">
        <v>789</v>
      </c>
      <c r="D3126" t="s">
        <v>2036</v>
      </c>
      <c r="E3126">
        <v>5</v>
      </c>
      <c r="F3126" t="s">
        <v>13817</v>
      </c>
      <c r="G3126" s="88">
        <v>1</v>
      </c>
      <c r="H3126" s="88" t="s">
        <v>8278</v>
      </c>
      <c r="I3126">
        <v>2</v>
      </c>
      <c r="J3126" t="s">
        <v>13818</v>
      </c>
      <c r="K3126" t="s">
        <v>13819</v>
      </c>
      <c r="L3126">
        <v>270107</v>
      </c>
      <c r="M3126" t="s">
        <v>13588</v>
      </c>
      <c r="N3126">
        <v>270107007</v>
      </c>
      <c r="O3126" t="s">
        <v>13618</v>
      </c>
      <c r="P3126">
        <v>0</v>
      </c>
      <c r="Q3126">
        <v>0</v>
      </c>
      <c r="R3126">
        <v>402.55596330275228</v>
      </c>
    </row>
    <row r="3127" spans="1:18" x14ac:dyDescent="0.25">
      <c r="A3127">
        <v>16</v>
      </c>
      <c r="B3127">
        <v>16105</v>
      </c>
      <c r="C3127" t="s">
        <v>789</v>
      </c>
      <c r="D3127" t="s">
        <v>2036</v>
      </c>
      <c r="E3127">
        <v>5</v>
      </c>
      <c r="F3127" t="s">
        <v>13817</v>
      </c>
      <c r="G3127" s="88">
        <v>1</v>
      </c>
      <c r="H3127" s="88" t="s">
        <v>8278</v>
      </c>
      <c r="I3127">
        <v>2</v>
      </c>
      <c r="J3127" t="s">
        <v>13818</v>
      </c>
      <c r="K3127" t="s">
        <v>13820</v>
      </c>
      <c r="L3127">
        <v>270107</v>
      </c>
      <c r="M3127" t="s">
        <v>13588</v>
      </c>
      <c r="N3127">
        <v>270107007</v>
      </c>
      <c r="O3127" t="s">
        <v>13618</v>
      </c>
      <c r="P3127">
        <v>0</v>
      </c>
      <c r="Q3127">
        <v>0</v>
      </c>
      <c r="R3127">
        <v>1059.5403508771931</v>
      </c>
    </row>
    <row r="3128" spans="1:18" x14ac:dyDescent="0.25">
      <c r="A3128">
        <v>16</v>
      </c>
      <c r="B3128">
        <v>16105</v>
      </c>
      <c r="C3128" t="s">
        <v>789</v>
      </c>
      <c r="D3128" t="s">
        <v>2036</v>
      </c>
      <c r="E3128">
        <v>6</v>
      </c>
      <c r="F3128" t="s">
        <v>13821</v>
      </c>
      <c r="G3128" s="88">
        <v>2</v>
      </c>
      <c r="H3128" s="88" t="s">
        <v>13770</v>
      </c>
      <c r="I3128">
        <v>2</v>
      </c>
      <c r="J3128" t="s">
        <v>13818</v>
      </c>
      <c r="K3128" t="s">
        <v>13823</v>
      </c>
      <c r="L3128">
        <v>270107</v>
      </c>
      <c r="M3128" t="s">
        <v>13588</v>
      </c>
      <c r="N3128">
        <v>270107007</v>
      </c>
      <c r="O3128" t="s">
        <v>13618</v>
      </c>
      <c r="P3128">
        <v>0</v>
      </c>
      <c r="Q3128">
        <v>0</v>
      </c>
      <c r="R3128">
        <v>1462.0963141799452</v>
      </c>
    </row>
    <row r="3129" spans="1:18" x14ac:dyDescent="0.25">
      <c r="A3129">
        <v>16</v>
      </c>
      <c r="B3129">
        <v>16106</v>
      </c>
      <c r="C3129" t="s">
        <v>789</v>
      </c>
      <c r="D3129" t="s">
        <v>2039</v>
      </c>
      <c r="E3129">
        <v>5</v>
      </c>
      <c r="F3129" t="s">
        <v>13817</v>
      </c>
      <c r="G3129" s="88">
        <v>1</v>
      </c>
      <c r="H3129" s="88" t="s">
        <v>8278</v>
      </c>
      <c r="I3129">
        <v>2</v>
      </c>
      <c r="J3129" t="s">
        <v>13818</v>
      </c>
      <c r="K3129" t="s">
        <v>13819</v>
      </c>
      <c r="L3129">
        <v>270107</v>
      </c>
      <c r="M3129" t="s">
        <v>13588</v>
      </c>
      <c r="N3129">
        <v>270107007</v>
      </c>
      <c r="O3129" t="s">
        <v>13618</v>
      </c>
      <c r="P3129">
        <v>0</v>
      </c>
      <c r="Q3129">
        <v>0</v>
      </c>
      <c r="R3129">
        <v>2257.3154353774344</v>
      </c>
    </row>
    <row r="3130" spans="1:18" x14ac:dyDescent="0.25">
      <c r="A3130">
        <v>16</v>
      </c>
      <c r="B3130">
        <v>16106</v>
      </c>
      <c r="C3130" t="s">
        <v>789</v>
      </c>
      <c r="D3130" t="s">
        <v>2039</v>
      </c>
      <c r="E3130">
        <v>5</v>
      </c>
      <c r="F3130" t="s">
        <v>13817</v>
      </c>
      <c r="G3130" s="88">
        <v>1</v>
      </c>
      <c r="H3130" s="88" t="s">
        <v>8278</v>
      </c>
      <c r="I3130">
        <v>2</v>
      </c>
      <c r="J3130" t="s">
        <v>13818</v>
      </c>
      <c r="K3130" t="s">
        <v>13820</v>
      </c>
      <c r="L3130">
        <v>270107</v>
      </c>
      <c r="M3130" t="s">
        <v>13588</v>
      </c>
      <c r="N3130">
        <v>270107007</v>
      </c>
      <c r="O3130" t="s">
        <v>13618</v>
      </c>
      <c r="P3130">
        <v>0</v>
      </c>
      <c r="Q3130">
        <v>0</v>
      </c>
      <c r="R3130">
        <v>820</v>
      </c>
    </row>
    <row r="3131" spans="1:18" x14ac:dyDescent="0.25">
      <c r="A3131">
        <v>16</v>
      </c>
      <c r="B3131">
        <v>16106</v>
      </c>
      <c r="C3131" t="s">
        <v>789</v>
      </c>
      <c r="D3131" t="s">
        <v>2039</v>
      </c>
      <c r="E3131">
        <v>6</v>
      </c>
      <c r="F3131" t="s">
        <v>13821</v>
      </c>
      <c r="G3131" s="88">
        <v>2</v>
      </c>
      <c r="H3131" s="88" t="s">
        <v>13770</v>
      </c>
      <c r="I3131">
        <v>2</v>
      </c>
      <c r="J3131" t="s">
        <v>13818</v>
      </c>
      <c r="K3131" t="s">
        <v>13822</v>
      </c>
      <c r="L3131">
        <v>270107</v>
      </c>
      <c r="M3131" t="s">
        <v>13588</v>
      </c>
      <c r="N3131">
        <v>270107007</v>
      </c>
      <c r="O3131" t="s">
        <v>13618</v>
      </c>
      <c r="P3131">
        <v>0</v>
      </c>
      <c r="Q3131">
        <v>0</v>
      </c>
      <c r="R3131">
        <v>2257.3154353774344</v>
      </c>
    </row>
    <row r="3132" spans="1:18" x14ac:dyDescent="0.25">
      <c r="A3132">
        <v>16</v>
      </c>
      <c r="B3132">
        <v>16106</v>
      </c>
      <c r="C3132" t="s">
        <v>789</v>
      </c>
      <c r="D3132" t="s">
        <v>2039</v>
      </c>
      <c r="E3132">
        <v>6</v>
      </c>
      <c r="F3132" t="s">
        <v>13821</v>
      </c>
      <c r="G3132" s="88">
        <v>2</v>
      </c>
      <c r="H3132" s="88" t="s">
        <v>13770</v>
      </c>
      <c r="I3132">
        <v>2</v>
      </c>
      <c r="J3132" t="s">
        <v>13818</v>
      </c>
      <c r="K3132" t="s">
        <v>13823</v>
      </c>
      <c r="L3132">
        <v>270107</v>
      </c>
      <c r="M3132" t="s">
        <v>13588</v>
      </c>
      <c r="N3132">
        <v>270107007</v>
      </c>
      <c r="O3132" t="s">
        <v>13618</v>
      </c>
      <c r="P3132">
        <v>0</v>
      </c>
      <c r="Q3132">
        <v>0</v>
      </c>
      <c r="R3132">
        <v>820</v>
      </c>
    </row>
    <row r="3133" spans="1:18" x14ac:dyDescent="0.25">
      <c r="A3133">
        <v>16</v>
      </c>
      <c r="B3133">
        <v>16108</v>
      </c>
      <c r="C3133" t="s">
        <v>789</v>
      </c>
      <c r="D3133" t="s">
        <v>2045</v>
      </c>
      <c r="E3133">
        <v>5</v>
      </c>
      <c r="F3133" t="s">
        <v>13817</v>
      </c>
      <c r="G3133" s="88">
        <v>1</v>
      </c>
      <c r="H3133" s="88" t="s">
        <v>8278</v>
      </c>
      <c r="I3133">
        <v>2</v>
      </c>
      <c r="J3133" t="s">
        <v>13818</v>
      </c>
      <c r="K3133" t="s">
        <v>13819</v>
      </c>
      <c r="L3133">
        <v>270107</v>
      </c>
      <c r="M3133" t="s">
        <v>13588</v>
      </c>
      <c r="N3133">
        <v>270107007</v>
      </c>
      <c r="O3133" t="s">
        <v>13618</v>
      </c>
      <c r="P3133">
        <v>0</v>
      </c>
      <c r="Q3133">
        <v>0</v>
      </c>
      <c r="R3133">
        <v>5855.7757862546277</v>
      </c>
    </row>
    <row r="3134" spans="1:18" x14ac:dyDescent="0.25">
      <c r="A3134">
        <v>16</v>
      </c>
      <c r="B3134">
        <v>16108</v>
      </c>
      <c r="C3134" t="s">
        <v>789</v>
      </c>
      <c r="D3134" t="s">
        <v>2045</v>
      </c>
      <c r="E3134">
        <v>5</v>
      </c>
      <c r="F3134" t="s">
        <v>13817</v>
      </c>
      <c r="G3134" s="88">
        <v>1</v>
      </c>
      <c r="H3134" s="88" t="s">
        <v>8278</v>
      </c>
      <c r="I3134">
        <v>2</v>
      </c>
      <c r="J3134" t="s">
        <v>13818</v>
      </c>
      <c r="K3134" t="s">
        <v>13820</v>
      </c>
      <c r="L3134">
        <v>270107</v>
      </c>
      <c r="M3134" t="s">
        <v>13588</v>
      </c>
      <c r="N3134">
        <v>270107007</v>
      </c>
      <c r="O3134" t="s">
        <v>13618</v>
      </c>
      <c r="P3134">
        <v>0</v>
      </c>
      <c r="Q3134">
        <v>0</v>
      </c>
      <c r="R3134">
        <v>560.32262996941904</v>
      </c>
    </row>
    <row r="3135" spans="1:18" x14ac:dyDescent="0.25">
      <c r="A3135">
        <v>16</v>
      </c>
      <c r="B3135">
        <v>16108</v>
      </c>
      <c r="C3135" t="s">
        <v>789</v>
      </c>
      <c r="D3135" t="s">
        <v>2045</v>
      </c>
      <c r="E3135">
        <v>6</v>
      </c>
      <c r="F3135" t="s">
        <v>13821</v>
      </c>
      <c r="G3135" s="88">
        <v>2</v>
      </c>
      <c r="H3135" s="88" t="s">
        <v>13770</v>
      </c>
      <c r="I3135">
        <v>2</v>
      </c>
      <c r="J3135" t="s">
        <v>13818</v>
      </c>
      <c r="K3135" t="s">
        <v>13822</v>
      </c>
      <c r="L3135">
        <v>270107</v>
      </c>
      <c r="M3135" t="s">
        <v>13588</v>
      </c>
      <c r="N3135">
        <v>270107007</v>
      </c>
      <c r="O3135" t="s">
        <v>13618</v>
      </c>
      <c r="P3135">
        <v>0</v>
      </c>
      <c r="Q3135">
        <v>0</v>
      </c>
      <c r="R3135">
        <v>5626.6198229518759</v>
      </c>
    </row>
    <row r="3136" spans="1:18" x14ac:dyDescent="0.25">
      <c r="A3136">
        <v>16</v>
      </c>
      <c r="B3136">
        <v>16108</v>
      </c>
      <c r="C3136" t="s">
        <v>789</v>
      </c>
      <c r="D3136" t="s">
        <v>2045</v>
      </c>
      <c r="E3136">
        <v>6</v>
      </c>
      <c r="F3136" t="s">
        <v>13821</v>
      </c>
      <c r="G3136" s="88">
        <v>2</v>
      </c>
      <c r="H3136" s="88" t="s">
        <v>13770</v>
      </c>
      <c r="I3136">
        <v>2</v>
      </c>
      <c r="J3136" t="s">
        <v>13818</v>
      </c>
      <c r="K3136" t="s">
        <v>13823</v>
      </c>
      <c r="L3136">
        <v>270107</v>
      </c>
      <c r="M3136" t="s">
        <v>13588</v>
      </c>
      <c r="N3136">
        <v>270107007</v>
      </c>
      <c r="O3136" t="s">
        <v>13618</v>
      </c>
      <c r="P3136">
        <v>0</v>
      </c>
      <c r="Q3136">
        <v>0</v>
      </c>
      <c r="R3136">
        <v>789.47859327217134</v>
      </c>
    </row>
    <row r="3137" spans="1:18" x14ac:dyDescent="0.25">
      <c r="A3137">
        <v>16</v>
      </c>
      <c r="B3137">
        <v>16203</v>
      </c>
      <c r="C3137" t="s">
        <v>789</v>
      </c>
      <c r="D3137" t="s">
        <v>2057</v>
      </c>
      <c r="E3137">
        <v>5</v>
      </c>
      <c r="F3137" t="s">
        <v>13817</v>
      </c>
      <c r="G3137" s="88">
        <v>1</v>
      </c>
      <c r="H3137" s="88" t="s">
        <v>8278</v>
      </c>
      <c r="I3137">
        <v>2</v>
      </c>
      <c r="J3137" t="s">
        <v>13818</v>
      </c>
      <c r="K3137" t="s">
        <v>13819</v>
      </c>
      <c r="L3137">
        <v>270107</v>
      </c>
      <c r="M3137" t="s">
        <v>13588</v>
      </c>
      <c r="N3137">
        <v>270107007</v>
      </c>
      <c r="O3137" t="s">
        <v>13618</v>
      </c>
      <c r="P3137">
        <v>0</v>
      </c>
      <c r="Q3137">
        <v>0</v>
      </c>
      <c r="R3137">
        <v>1718.6933333333334</v>
      </c>
    </row>
    <row r="3138" spans="1:18" x14ac:dyDescent="0.25">
      <c r="A3138">
        <v>16</v>
      </c>
      <c r="B3138">
        <v>16203</v>
      </c>
      <c r="C3138" t="s">
        <v>789</v>
      </c>
      <c r="D3138" t="s">
        <v>2057</v>
      </c>
      <c r="E3138">
        <v>5</v>
      </c>
      <c r="F3138" t="s">
        <v>13817</v>
      </c>
      <c r="G3138" s="88">
        <v>1</v>
      </c>
      <c r="H3138" s="88" t="s">
        <v>8278</v>
      </c>
      <c r="I3138">
        <v>2</v>
      </c>
      <c r="J3138" t="s">
        <v>13818</v>
      </c>
      <c r="K3138" t="s">
        <v>13820</v>
      </c>
      <c r="L3138">
        <v>270107</v>
      </c>
      <c r="M3138" t="s">
        <v>13588</v>
      </c>
      <c r="N3138">
        <v>270107007</v>
      </c>
      <c r="O3138" t="s">
        <v>13618</v>
      </c>
      <c r="P3138">
        <v>0</v>
      </c>
      <c r="Q3138">
        <v>0</v>
      </c>
      <c r="R3138">
        <v>1247.7905198776759</v>
      </c>
    </row>
    <row r="3139" spans="1:18" x14ac:dyDescent="0.25">
      <c r="A3139">
        <v>16</v>
      </c>
      <c r="B3139">
        <v>16203</v>
      </c>
      <c r="C3139" t="s">
        <v>789</v>
      </c>
      <c r="D3139" t="s">
        <v>2057</v>
      </c>
      <c r="E3139">
        <v>6</v>
      </c>
      <c r="F3139" t="s">
        <v>13821</v>
      </c>
      <c r="G3139" s="88">
        <v>2</v>
      </c>
      <c r="H3139" s="88" t="s">
        <v>13770</v>
      </c>
      <c r="I3139">
        <v>2</v>
      </c>
      <c r="J3139" t="s">
        <v>13818</v>
      </c>
      <c r="K3139" t="s">
        <v>13822</v>
      </c>
      <c r="L3139">
        <v>270107</v>
      </c>
      <c r="M3139" t="s">
        <v>13588</v>
      </c>
      <c r="N3139">
        <v>270107007</v>
      </c>
      <c r="O3139" t="s">
        <v>13618</v>
      </c>
      <c r="P3139">
        <v>0</v>
      </c>
      <c r="Q3139">
        <v>0</v>
      </c>
      <c r="R3139">
        <v>1387.5266666666666</v>
      </c>
    </row>
    <row r="3140" spans="1:18" x14ac:dyDescent="0.25">
      <c r="A3140">
        <v>16</v>
      </c>
      <c r="B3140">
        <v>16203</v>
      </c>
      <c r="C3140" t="s">
        <v>789</v>
      </c>
      <c r="D3140" t="s">
        <v>2057</v>
      </c>
      <c r="E3140">
        <v>6</v>
      </c>
      <c r="F3140" t="s">
        <v>13821</v>
      </c>
      <c r="G3140" s="88">
        <v>2</v>
      </c>
      <c r="H3140" s="88" t="s">
        <v>13770</v>
      </c>
      <c r="I3140">
        <v>2</v>
      </c>
      <c r="J3140" t="s">
        <v>13818</v>
      </c>
      <c r="K3140" t="s">
        <v>13823</v>
      </c>
      <c r="L3140">
        <v>270107</v>
      </c>
      <c r="M3140" t="s">
        <v>13588</v>
      </c>
      <c r="N3140">
        <v>270107007</v>
      </c>
      <c r="O3140" t="s">
        <v>13618</v>
      </c>
      <c r="P3140">
        <v>0</v>
      </c>
      <c r="Q3140">
        <v>0</v>
      </c>
      <c r="R3140">
        <v>1578.9571865443427</v>
      </c>
    </row>
    <row r="3141" spans="1:18" x14ac:dyDescent="0.25">
      <c r="A3141">
        <v>16</v>
      </c>
      <c r="B3141">
        <v>16301</v>
      </c>
      <c r="C3141" t="s">
        <v>789</v>
      </c>
      <c r="D3141" t="s">
        <v>2072</v>
      </c>
      <c r="E3141">
        <v>5</v>
      </c>
      <c r="F3141" t="s">
        <v>13817</v>
      </c>
      <c r="G3141" s="88">
        <v>1</v>
      </c>
      <c r="H3141" s="88" t="s">
        <v>8278</v>
      </c>
      <c r="I3141">
        <v>2</v>
      </c>
      <c r="J3141" t="s">
        <v>13818</v>
      </c>
      <c r="K3141" t="s">
        <v>13819</v>
      </c>
      <c r="L3141">
        <v>270107</v>
      </c>
      <c r="M3141" t="s">
        <v>13588</v>
      </c>
      <c r="N3141">
        <v>270107007</v>
      </c>
      <c r="O3141" t="s">
        <v>13618</v>
      </c>
      <c r="P3141">
        <v>0</v>
      </c>
      <c r="Q3141">
        <v>0</v>
      </c>
      <c r="R3141">
        <v>7797.1284017382859</v>
      </c>
    </row>
    <row r="3142" spans="1:18" x14ac:dyDescent="0.25">
      <c r="A3142">
        <v>16</v>
      </c>
      <c r="B3142">
        <v>16301</v>
      </c>
      <c r="C3142" t="s">
        <v>789</v>
      </c>
      <c r="D3142" t="s">
        <v>2072</v>
      </c>
      <c r="E3142">
        <v>5</v>
      </c>
      <c r="F3142" t="s">
        <v>13817</v>
      </c>
      <c r="G3142" s="88">
        <v>1</v>
      </c>
      <c r="H3142" s="88" t="s">
        <v>8278</v>
      </c>
      <c r="I3142">
        <v>2</v>
      </c>
      <c r="J3142" t="s">
        <v>13818</v>
      </c>
      <c r="K3142" t="s">
        <v>13820</v>
      </c>
      <c r="L3142">
        <v>270107</v>
      </c>
      <c r="M3142" t="s">
        <v>13588</v>
      </c>
      <c r="N3142">
        <v>270107007</v>
      </c>
      <c r="O3142" t="s">
        <v>13618</v>
      </c>
      <c r="P3142">
        <v>0</v>
      </c>
      <c r="Q3142">
        <v>0</v>
      </c>
      <c r="R3142">
        <v>3230.805082890713</v>
      </c>
    </row>
    <row r="3143" spans="1:18" x14ac:dyDescent="0.25">
      <c r="A3143">
        <v>16</v>
      </c>
      <c r="B3143">
        <v>16301</v>
      </c>
      <c r="C3143" t="s">
        <v>789</v>
      </c>
      <c r="D3143" t="s">
        <v>2072</v>
      </c>
      <c r="E3143">
        <v>6</v>
      </c>
      <c r="F3143" t="s">
        <v>13821</v>
      </c>
      <c r="G3143" s="88">
        <v>2</v>
      </c>
      <c r="H3143" s="88" t="s">
        <v>13770</v>
      </c>
      <c r="I3143">
        <v>2</v>
      </c>
      <c r="J3143" t="s">
        <v>13818</v>
      </c>
      <c r="K3143" t="s">
        <v>13822</v>
      </c>
      <c r="L3143">
        <v>270107</v>
      </c>
      <c r="M3143" t="s">
        <v>13588</v>
      </c>
      <c r="N3143">
        <v>270107007</v>
      </c>
      <c r="O3143" t="s">
        <v>13618</v>
      </c>
      <c r="P3143">
        <v>0</v>
      </c>
      <c r="Q3143">
        <v>0</v>
      </c>
      <c r="R3143">
        <v>5090.7755963302752</v>
      </c>
    </row>
    <row r="3144" spans="1:18" x14ac:dyDescent="0.25">
      <c r="A3144">
        <v>16</v>
      </c>
      <c r="B3144">
        <v>16301</v>
      </c>
      <c r="C3144" t="s">
        <v>789</v>
      </c>
      <c r="D3144" t="s">
        <v>2072</v>
      </c>
      <c r="E3144">
        <v>6</v>
      </c>
      <c r="F3144" t="s">
        <v>13821</v>
      </c>
      <c r="G3144" s="88">
        <v>2</v>
      </c>
      <c r="H3144" s="88" t="s">
        <v>13770</v>
      </c>
      <c r="I3144">
        <v>2</v>
      </c>
      <c r="J3144" t="s">
        <v>13818</v>
      </c>
      <c r="K3144" t="s">
        <v>13823</v>
      </c>
      <c r="L3144">
        <v>270107</v>
      </c>
      <c r="M3144" t="s">
        <v>13588</v>
      </c>
      <c r="N3144">
        <v>270107007</v>
      </c>
      <c r="O3144" t="s">
        <v>13618</v>
      </c>
      <c r="P3144">
        <v>0</v>
      </c>
      <c r="Q3144">
        <v>0</v>
      </c>
      <c r="R3144">
        <v>5937.1578882987287</v>
      </c>
    </row>
    <row r="3145" spans="1:18" x14ac:dyDescent="0.25">
      <c r="A3145">
        <v>16</v>
      </c>
      <c r="B3145">
        <v>16302</v>
      </c>
      <c r="C3145" t="s">
        <v>789</v>
      </c>
      <c r="D3145" t="s">
        <v>2075</v>
      </c>
      <c r="E3145">
        <v>5</v>
      </c>
      <c r="F3145" t="s">
        <v>13817</v>
      </c>
      <c r="G3145" s="88">
        <v>1</v>
      </c>
      <c r="H3145" s="88" t="s">
        <v>8278</v>
      </c>
      <c r="I3145">
        <v>2</v>
      </c>
      <c r="J3145" t="s">
        <v>13818</v>
      </c>
      <c r="K3145" t="s">
        <v>13819</v>
      </c>
      <c r="L3145">
        <v>270107</v>
      </c>
      <c r="M3145" t="s">
        <v>13588</v>
      </c>
      <c r="N3145">
        <v>270107007</v>
      </c>
      <c r="O3145" t="s">
        <v>13618</v>
      </c>
      <c r="P3145">
        <v>0</v>
      </c>
      <c r="Q3145">
        <v>0</v>
      </c>
      <c r="R3145">
        <v>5341.4433252856907</v>
      </c>
    </row>
    <row r="3146" spans="1:18" x14ac:dyDescent="0.25">
      <c r="A3146">
        <v>16</v>
      </c>
      <c r="B3146">
        <v>16302</v>
      </c>
      <c r="C3146" t="s">
        <v>789</v>
      </c>
      <c r="D3146" t="s">
        <v>2075</v>
      </c>
      <c r="E3146">
        <v>6</v>
      </c>
      <c r="F3146" t="s">
        <v>13821</v>
      </c>
      <c r="G3146" s="88">
        <v>2</v>
      </c>
      <c r="H3146" s="88" t="s">
        <v>13770</v>
      </c>
      <c r="I3146">
        <v>2</v>
      </c>
      <c r="J3146" t="s">
        <v>13818</v>
      </c>
      <c r="K3146" t="s">
        <v>13822</v>
      </c>
      <c r="L3146">
        <v>270107</v>
      </c>
      <c r="M3146" t="s">
        <v>13588</v>
      </c>
      <c r="N3146">
        <v>270107007</v>
      </c>
      <c r="O3146" t="s">
        <v>13618</v>
      </c>
      <c r="P3146">
        <v>0</v>
      </c>
      <c r="Q3146">
        <v>0</v>
      </c>
      <c r="R3146">
        <v>5112.2873619829388</v>
      </c>
    </row>
    <row r="3147" spans="1:18" x14ac:dyDescent="0.25">
      <c r="A3147">
        <v>16</v>
      </c>
      <c r="B3147">
        <v>16302</v>
      </c>
      <c r="C3147" t="s">
        <v>789</v>
      </c>
      <c r="D3147" t="s">
        <v>2075</v>
      </c>
      <c r="E3147">
        <v>6</v>
      </c>
      <c r="F3147" t="s">
        <v>13821</v>
      </c>
      <c r="G3147" s="88">
        <v>2</v>
      </c>
      <c r="H3147" s="88" t="s">
        <v>13770</v>
      </c>
      <c r="I3147">
        <v>2</v>
      </c>
      <c r="J3147" t="s">
        <v>13818</v>
      </c>
      <c r="K3147" t="s">
        <v>13823</v>
      </c>
      <c r="L3147">
        <v>270107</v>
      </c>
      <c r="M3147" t="s">
        <v>13588</v>
      </c>
      <c r="N3147">
        <v>270107007</v>
      </c>
      <c r="O3147" t="s">
        <v>13618</v>
      </c>
      <c r="P3147">
        <v>0</v>
      </c>
      <c r="Q3147">
        <v>0</v>
      </c>
      <c r="R3147">
        <v>229.1559633027523</v>
      </c>
    </row>
    <row r="3148" spans="1:18" x14ac:dyDescent="0.25">
      <c r="A3148">
        <v>16</v>
      </c>
      <c r="B3148">
        <v>16305</v>
      </c>
      <c r="C3148" t="s">
        <v>789</v>
      </c>
      <c r="D3148" t="s">
        <v>2084</v>
      </c>
      <c r="E3148">
        <v>5</v>
      </c>
      <c r="F3148" t="s">
        <v>13817</v>
      </c>
      <c r="G3148" s="88">
        <v>1</v>
      </c>
      <c r="H3148" s="88" t="s">
        <v>8278</v>
      </c>
      <c r="I3148">
        <v>2</v>
      </c>
      <c r="J3148" t="s">
        <v>13818</v>
      </c>
      <c r="K3148" t="s">
        <v>13819</v>
      </c>
      <c r="L3148">
        <v>270107</v>
      </c>
      <c r="M3148" t="s">
        <v>13588</v>
      </c>
      <c r="N3148">
        <v>270107007</v>
      </c>
      <c r="O3148" t="s">
        <v>13618</v>
      </c>
      <c r="P3148">
        <v>0</v>
      </c>
      <c r="Q3148">
        <v>0</v>
      </c>
      <c r="R3148">
        <v>1564.1070175438595</v>
      </c>
    </row>
    <row r="3149" spans="1:18" x14ac:dyDescent="0.25">
      <c r="A3149">
        <v>16</v>
      </c>
      <c r="B3149">
        <v>16305</v>
      </c>
      <c r="C3149" t="s">
        <v>789</v>
      </c>
      <c r="D3149" t="s">
        <v>2084</v>
      </c>
      <c r="E3149">
        <v>6</v>
      </c>
      <c r="F3149" t="s">
        <v>13821</v>
      </c>
      <c r="G3149" s="88">
        <v>2</v>
      </c>
      <c r="H3149" s="88" t="s">
        <v>13770</v>
      </c>
      <c r="I3149">
        <v>2</v>
      </c>
      <c r="J3149" t="s">
        <v>13818</v>
      </c>
      <c r="K3149" t="s">
        <v>13822</v>
      </c>
      <c r="L3149">
        <v>270107</v>
      </c>
      <c r="M3149" t="s">
        <v>13588</v>
      </c>
      <c r="N3149">
        <v>270107007</v>
      </c>
      <c r="O3149" t="s">
        <v>13618</v>
      </c>
      <c r="P3149">
        <v>0</v>
      </c>
      <c r="Q3149">
        <v>0</v>
      </c>
      <c r="R3149">
        <v>1564.1070175438595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2021-06-15T01:43:02Z</dcterms:modified>
</cp:coreProperties>
</file>